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strukcja" state="visible" r:id="rId4"/>
    <sheet sheetId="2" name="Święta" state="visible" r:id="rId5"/>
    <sheet sheetId="3" name="Pracownicy" state="visible" r:id="rId6"/>
    <sheet sheetId="4" name="Wnioski_urlopowe" state="visible" r:id="rId7"/>
    <sheet sheetId="5" name="Plan_roczny" state="visible" r:id="rId8"/>
    <sheet sheetId="6" name="Podsumowanie" state="visible" r:id="rId9"/>
  </sheets>
  <calcPr calcId="171027"/>
</workbook>
</file>

<file path=xl/sharedStrings.xml><?xml version="1.0" encoding="utf-8"?>
<sst xmlns="http://schemas.openxmlformats.org/spreadsheetml/2006/main" count="163" uniqueCount="103">
  <si>
    <t>Roczny plan urlopów 2027 — wzór Planopia</t>
  </si>
  <si>
    <t/>
  </si>
  <si>
    <t>Jak korzystać z planu</t>
  </si>
  <si>
    <t>1. W arkuszu „Pracownicy" wpisz imiona i nazwiska, zespoły oraz przysługujący limit dni urlopu.</t>
  </si>
  <si>
    <t>2. W arkuszu „Wnioski_urlopowe" dodawaj kolejne terminy: pracownik, data od, data do, typ i status.</t>
  </si>
  <si>
    <t>3. Kolumna „Dni robocze" liczy się sama — pomija soboty, niedziele i święta z arkusza „Święta".</t>
  </si>
  <si>
    <t>4. Arkusz „Plan_roczny" pokazuje rozkład dni na miesiące, a „Podsumowanie" — stan całego zespołu.</t>
  </si>
  <si>
    <t>5. Kolumny „Wykorzystane" i „Pozostało" przeliczają się automatycznie. Nie nadpisuj ich ręcznie.</t>
  </si>
  <si>
    <t>Co warto wiedzieć o roku 2027</t>
  </si>
  <si>
    <t>W 2027 roku dwa święta wypadają w sobotę: 1 maja i 25 grudnia.</t>
  </si>
  <si>
    <t>Za każde takie święto pracodawca musi oddać dodatkowy dzień wolny (art. 130 § 2 Kodeksu pracy).</t>
  </si>
  <si>
    <t>Plan urlopów ustala pracodawca do końca roku poprzedzającego (art. 163 Kodeksu pracy).</t>
  </si>
  <si>
    <t>Chcesz to samo bez arkusza — z wnioskami online i automatycznym saldem? planopia.pl</t>
  </si>
  <si>
    <t>Data</t>
  </si>
  <si>
    <t>Święto</t>
  </si>
  <si>
    <t>Dzień tygodnia</t>
  </si>
  <si>
    <t>Nowy Rok</t>
  </si>
  <si>
    <t>piątek</t>
  </si>
  <si>
    <t>Święto Trzech Króli</t>
  </si>
  <si>
    <t>środa</t>
  </si>
  <si>
    <t>Wielkanoc</t>
  </si>
  <si>
    <t>niedziela</t>
  </si>
  <si>
    <t>Poniedziałek Wielkanocny</t>
  </si>
  <si>
    <t>poniedziałek</t>
  </si>
  <si>
    <t>Święto Pracy</t>
  </si>
  <si>
    <t>sobota — dodatkowy dzień wolny</t>
  </si>
  <si>
    <t>Święto Konstytucji 3 Maja</t>
  </si>
  <si>
    <t>Zielone Świątki</t>
  </si>
  <si>
    <t>Boże Ciało</t>
  </si>
  <si>
    <t>czwartek</t>
  </si>
  <si>
    <t>Wniebowzięcie NMP</t>
  </si>
  <si>
    <t>Wszystkich Świętych</t>
  </si>
  <si>
    <t>Narodowe Święto Niepodległości</t>
  </si>
  <si>
    <t>Boże Narodzenie</t>
  </si>
  <si>
    <t>Drugi dzień Bożego Narodzenia</t>
  </si>
  <si>
    <t>Pracownik</t>
  </si>
  <si>
    <t>Zespół</t>
  </si>
  <si>
    <t>Stanowisko</t>
  </si>
  <si>
    <t>Limit dni</t>
  </si>
  <si>
    <t>Wykorzystane</t>
  </si>
  <si>
    <t>Pozostało</t>
  </si>
  <si>
    <t>Anna Kowalska</t>
  </si>
  <si>
    <t>Sprzedaż</t>
  </si>
  <si>
    <t>Specjalista</t>
  </si>
  <si>
    <t>Piotr Nowak</t>
  </si>
  <si>
    <t>Produkcja</t>
  </si>
  <si>
    <t>Brygadzista</t>
  </si>
  <si>
    <t>Marta Zielińska</t>
  </si>
  <si>
    <t>Administracja</t>
  </si>
  <si>
    <t>Office manager</t>
  </si>
  <si>
    <t>Tomasz Wiśniewski</t>
  </si>
  <si>
    <t>Serwis</t>
  </si>
  <si>
    <t>Technik</t>
  </si>
  <si>
    <t>Katarzyna Wójcik</t>
  </si>
  <si>
    <t>Marketing</t>
  </si>
  <si>
    <t>Michał Lewandowski</t>
  </si>
  <si>
    <t>Operator</t>
  </si>
  <si>
    <t>Agnieszka Dąbrowska</t>
  </si>
  <si>
    <t>Kadry</t>
  </si>
  <si>
    <t>Specjalista HR</t>
  </si>
  <si>
    <t>Paweł Kamiński</t>
  </si>
  <si>
    <t>Przedstawiciel</t>
  </si>
  <si>
    <t>Magdalena Lis</t>
  </si>
  <si>
    <t>Księgowość</t>
  </si>
  <si>
    <t>Księgowa</t>
  </si>
  <si>
    <t>Krzysztof Mazur</t>
  </si>
  <si>
    <t>Kierownik</t>
  </si>
  <si>
    <t>Data od</t>
  </si>
  <si>
    <t>Data do</t>
  </si>
  <si>
    <t>Typ</t>
  </si>
  <si>
    <t>Status</t>
  </si>
  <si>
    <t>Dni robocze</t>
  </si>
  <si>
    <t>Notatka</t>
  </si>
  <si>
    <t>Wypoczynkowy</t>
  </si>
  <si>
    <t>Zatwierdzony</t>
  </si>
  <si>
    <t>Ferie</t>
  </si>
  <si>
    <t>Planowany</t>
  </si>
  <si>
    <t>Po majówce</t>
  </si>
  <si>
    <t>Urlop letni</t>
  </si>
  <si>
    <t>Na żądanie</t>
  </si>
  <si>
    <t>Most po Bożym Ciele</t>
  </si>
  <si>
    <t>Most po 11 listopada</t>
  </si>
  <si>
    <t>Święta</t>
  </si>
  <si>
    <t>Limit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</si>
  <si>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</si>
  <si>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</si>
  <si>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</si>
  <si>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</si>
  <si>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</si>
  <si>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</si>
  <si>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</si>
  <si>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</si>
  <si>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</si>
  <si>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</si>
  <si>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</si>
  <si>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</si>
  <si>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Podsumowanie planu urlopów 2027</t>
  </si>
  <si>
    <t>Liczba pracowników</t>
  </si>
  <si>
    <t>Łączny limit dni</t>
  </si>
  <si>
    <t>Dni zaplanowane / wykorzystane</t>
  </si>
  <si>
    <t>Pozostałe dni</t>
  </si>
  <si>
    <t>Miesiąc</t>
  </si>
  <si>
    <t>Liczba dni urlopu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</si>
</sst>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.mm.yyyy"/>
  </numFmts>
  <fonts count="7" x14ac:knownFonts="1">
    <font>
      <color theme="1"/>
      <family val="2"/>
      <scheme val="minor"/>
      <sz val="11"/>
      <name val="Calibri"/>
    </font>
    <font>
      <b/>
      <color rgb="FF102F5E"/>
      <sz val="16"/>
    </font>
    <font>
      <sz val="11"/>
    </font>
    <font>
      <b/>
      <color rgb="FF102F5E"/>
      <sz val="13"/>
    </font>
    <font>
      <b/>
      <color rgb="FFFFFFFF"/>
      <sz val="11"/>
    </font>
    <font>
      <b/>
      <color rgb="FF102F5E"/>
      <sz val="15"/>
    </font>
    <font>
      <b/>
    </font>
  </fonts>
  <fills count="5">
    <fill>
      <patternFill patternType="none"/>
    </fill>
    <fill>
      <patternFill patternType="gray125"/>
    </fill>
    <fill>
      <patternFill patternType="solid">
        <fgColor rgb="FF00A846"/>
      </patternFill>
    </fill>
    <fill>
      <patternFill patternType="solid">
        <fgColor rgb="FFFFF7CC"/>
      </patternFill>
    </fill>
    <fill>
      <patternFill patternType="solid">
        <fgColor rgb="FFF1F5F9"/>
      </patternFill>
    </fill>
  </fills>
  <borders count="2">
    <border>
      <left/>
      <right/>
      <top/>
      <bottom/>
      <diagonal/>
    </border>
    <border>
      <left/>
      <right/>
      <top/>
      <bottom style="thin">
        <color rgb="FFCBD5E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0" fillId="0" borderId="0" xfId="0" applyNumberFormat="1"/>
    <xf numFmtId="164" fontId="0" fillId="3" borderId="0" xfId="0" applyNumberFormat="1" applyFill="1"/>
    <xf numFmtId="0" fontId="0" fillId="3" borderId="0" xfId="0" applyFill="1"/>
    <xf numFmtId="0" fontId="0" fillId="4" borderId="0" xfId="0" applyFill="1"/>
    <xf numFmtId="0" fontId="0" fillId="0" borderId="0" xfId="0" applyAlignment="1">
      <alignment horizontal="center"/>
    </xf>
    <xf numFmtId="0" fontId="0" fillId="4" borderId="0" xfId="0" applyFill="1" applyAlignment="1">
      <alignment horizontal="center"/>
    </xf>
    <xf numFmtId="0" fontId="5" fillId="0" borderId="0" xfId="0" applyFont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A846"/>
  </sheetPr>
  <dimension ref="A1:A15"/>
  <sheetFormatPr defaultRowHeight="15" outlineLevelRow="0" outlineLevelCol="0" x14ac:dyDescent="55"/>
  <cols>
    <col min="1" max="1" width="110" customWidth="1"/>
  </cols>
  <sheetData>
    <row r="1" spans="1:1" x14ac:dyDescent="0.25">
      <c r="A1" s="1" t="s">
        <v>0</v>
      </c>
    </row>
    <row r="2" spans="1:1" x14ac:dyDescent="0.25">
      <c r="A2" s="2" t="s">
        <v>1</v>
      </c>
    </row>
    <row r="3" spans="1:1" x14ac:dyDescent="0.25">
      <c r="A3" s="3" t="s">
        <v>2</v>
      </c>
    </row>
    <row r="4" spans="1:1" x14ac:dyDescent="0.25">
      <c r="A4" s="2" t="s">
        <v>3</v>
      </c>
    </row>
    <row r="5" spans="1:1" x14ac:dyDescent="0.25">
      <c r="A5" s="2" t="s">
        <v>4</v>
      </c>
    </row>
    <row r="6" spans="1:1" x14ac:dyDescent="0.25">
      <c r="A6" s="2" t="s">
        <v>5</v>
      </c>
    </row>
    <row r="7" spans="1:1" x14ac:dyDescent="0.25">
      <c r="A7" s="2" t="s">
        <v>6</v>
      </c>
    </row>
    <row r="8" spans="1:1" x14ac:dyDescent="0.25">
      <c r="A8" s="2" t="s">
        <v>7</v>
      </c>
    </row>
    <row r="9" spans="1:1" x14ac:dyDescent="0.25">
      <c r="A9" s="2" t="s">
        <v>1</v>
      </c>
    </row>
    <row r="10" spans="1:1" x14ac:dyDescent="0.25">
      <c r="A10" s="3" t="s">
        <v>8</v>
      </c>
    </row>
    <row r="11" spans="1:1" x14ac:dyDescent="0.25">
      <c r="A11" s="2" t="s">
        <v>9</v>
      </c>
    </row>
    <row r="12" spans="1:1" x14ac:dyDescent="0.25">
      <c r="A12" s="2" t="s">
        <v>10</v>
      </c>
    </row>
    <row r="13" spans="1:1" x14ac:dyDescent="0.25">
      <c r="A13" s="2" t="s">
        <v>11</v>
      </c>
    </row>
    <row r="14" spans="1:1" x14ac:dyDescent="0.25">
      <c r="A14" s="2" t="s">
        <v>1</v>
      </c>
    </row>
    <row r="15" spans="1:1" x14ac:dyDescent="0.25">
      <c r="A15" s="2" t="s">
        <v>12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FormatPr defaultRowHeight="15" outlineLevelRow="0" outlineLevelCol="0" x14ac:dyDescent="55"/>
  <cols>
    <col min="1" max="1" width="14" customWidth="1"/>
    <col min="2" max="2" width="34" customWidth="1"/>
    <col min="3" max="3" width="16" customWidth="1"/>
  </cols>
  <sheetData>
    <row r="1" ht="26" customHeight="1" spans="1:3" x14ac:dyDescent="0.25">
      <c r="A1" s="4" t="s">
        <v>13</v>
      </c>
      <c r="B1" s="4" t="s">
        <v>14</v>
      </c>
      <c r="C1" s="4" t="s">
        <v>15</v>
      </c>
    </row>
    <row r="2" spans="1:3" x14ac:dyDescent="0.25">
      <c r="A2" s="5">
        <v>46388</v>
      </c>
      <c r="B2" t="s">
        <v>16</v>
      </c>
      <c r="C2" t="s">
        <v>17</v>
      </c>
    </row>
    <row r="3" spans="1:3" x14ac:dyDescent="0.25">
      <c r="A3" s="5">
        <v>46393</v>
      </c>
      <c r="B3" t="s">
        <v>18</v>
      </c>
      <c r="C3" t="s">
        <v>19</v>
      </c>
    </row>
    <row r="4" spans="1:3" x14ac:dyDescent="0.25">
      <c r="A4" s="5">
        <v>46474</v>
      </c>
      <c r="B4" t="s">
        <v>20</v>
      </c>
      <c r="C4" t="s">
        <v>21</v>
      </c>
    </row>
    <row r="5" spans="1:3" x14ac:dyDescent="0.25">
      <c r="A5" s="5">
        <v>46475</v>
      </c>
      <c r="B5" t="s">
        <v>22</v>
      </c>
      <c r="C5" t="s">
        <v>23</v>
      </c>
    </row>
    <row r="6" spans="1:3" x14ac:dyDescent="0.25">
      <c r="A6" s="6">
        <v>46508</v>
      </c>
      <c r="B6" s="7" t="s">
        <v>24</v>
      </c>
      <c r="C6" s="7" t="s">
        <v>25</v>
      </c>
    </row>
    <row r="7" spans="1:3" x14ac:dyDescent="0.25">
      <c r="A7" s="5">
        <v>46510</v>
      </c>
      <c r="B7" t="s">
        <v>26</v>
      </c>
      <c r="C7" t="s">
        <v>23</v>
      </c>
    </row>
    <row r="8" spans="1:3" x14ac:dyDescent="0.25">
      <c r="A8" s="5">
        <v>46523</v>
      </c>
      <c r="B8" t="s">
        <v>27</v>
      </c>
      <c r="C8" t="s">
        <v>21</v>
      </c>
    </row>
    <row r="9" spans="1:3" x14ac:dyDescent="0.25">
      <c r="A9" s="5">
        <v>46534</v>
      </c>
      <c r="B9" t="s">
        <v>28</v>
      </c>
      <c r="C9" t="s">
        <v>29</v>
      </c>
    </row>
    <row r="10" spans="1:3" x14ac:dyDescent="0.25">
      <c r="A10" s="5">
        <v>46614</v>
      </c>
      <c r="B10" t="s">
        <v>30</v>
      </c>
      <c r="C10" t="s">
        <v>21</v>
      </c>
    </row>
    <row r="11" spans="1:3" x14ac:dyDescent="0.25">
      <c r="A11" s="5">
        <v>46692</v>
      </c>
      <c r="B11" t="s">
        <v>31</v>
      </c>
      <c r="C11" t="s">
        <v>23</v>
      </c>
    </row>
    <row r="12" spans="1:3" x14ac:dyDescent="0.25">
      <c r="A12" s="5">
        <v>46702</v>
      </c>
      <c r="B12" t="s">
        <v>32</v>
      </c>
      <c r="C12" t="s">
        <v>29</v>
      </c>
    </row>
    <row r="13" spans="1:3" x14ac:dyDescent="0.25">
      <c r="A13" s="6">
        <v>46746</v>
      </c>
      <c r="B13" s="7" t="s">
        <v>33</v>
      </c>
      <c r="C13" s="7" t="s">
        <v>25</v>
      </c>
    </row>
    <row r="14" spans="1:3" x14ac:dyDescent="0.25">
      <c r="A14" s="5">
        <v>46747</v>
      </c>
      <c r="B14" t="s">
        <v>34</v>
      </c>
      <c r="C14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6" customWidth="1"/>
    <col min="2" max="2" width="18" customWidth="1"/>
    <col min="3" max="3" width="20" customWidth="1"/>
    <col min="4" max="4" width="12" customWidth="1"/>
    <col min="5" max="5" width="14" customWidth="1"/>
    <col min="6" max="6" width="12" customWidth="1"/>
  </cols>
  <sheetData>
    <row r="1" ht="26" customHeight="1" spans="1:6" x14ac:dyDescent="0.25">
      <c r="A1" s="4" t="s">
        <v>35</v>
      </c>
      <c r="B1" s="4" t="s">
        <v>36</v>
      </c>
      <c r="C1" s="4" t="s">
        <v>37</v>
      </c>
      <c r="D1" s="4" t="s">
        <v>38</v>
      </c>
      <c r="E1" s="4" t="s">
        <v>39</v>
      </c>
      <c r="F1" s="4" t="s">
        <v>40</v>
      </c>
    </row>
    <row r="2" spans="1:6" x14ac:dyDescent="0.25">
      <c r="A2" t="s">
        <v>41</v>
      </c>
      <c r="B2" t="s">
        <v>42</v>
      </c>
      <c r="C2" t="s">
        <v>43</v>
      </c>
      <c r="D2">
        <v>26</v>
      </c>
      <c r="E2">
        <f>IF(A2="","",SUMIFS(Wnioski_urlopowe!$G$2:$G$101,Wnioski_urlopowe!$A$2:$A$101,A2))</f>
      </c>
      <c r="F2">
        <f>IF(A2="","",D2-E2)</f>
      </c>
    </row>
    <row r="3" spans="1:6" x14ac:dyDescent="0.25">
      <c r="A3" s="8" t="s">
        <v>44</v>
      </c>
      <c r="B3" s="8" t="s">
        <v>45</v>
      </c>
      <c r="C3" s="8" t="s">
        <v>46</v>
      </c>
      <c r="D3" s="8">
        <v>26</v>
      </c>
      <c r="E3" s="8">
        <f>IF(A3="","",SUMIFS(Wnioski_urlopowe!$G$2:$G$101,Wnioski_urlopowe!$A$2:$A$101,A3))</f>
      </c>
      <c r="F3" s="8">
        <f>IF(A3="","",D3-E3)</f>
      </c>
    </row>
    <row r="4" spans="1:6" x14ac:dyDescent="0.25">
      <c r="A4" t="s">
        <v>47</v>
      </c>
      <c r="B4" t="s">
        <v>48</v>
      </c>
      <c r="C4" t="s">
        <v>49</v>
      </c>
      <c r="D4">
        <v>20</v>
      </c>
      <c r="E4">
        <f>IF(A4="","",SUMIFS(Wnioski_urlopowe!$G$2:$G$101,Wnioski_urlopowe!$A$2:$A$101,A4))</f>
      </c>
      <c r="F4">
        <f>IF(A4="","",D4-E4)</f>
      </c>
    </row>
    <row r="5" spans="1:6" x14ac:dyDescent="0.25">
      <c r="A5" s="8" t="s">
        <v>50</v>
      </c>
      <c r="B5" s="8" t="s">
        <v>51</v>
      </c>
      <c r="C5" s="8" t="s">
        <v>52</v>
      </c>
      <c r="D5" s="8">
        <v>26</v>
      </c>
      <c r="E5" s="8">
        <f>IF(A5="","",SUMIFS(Wnioski_urlopowe!$G$2:$G$101,Wnioski_urlopowe!$A$2:$A$101,A5))</f>
      </c>
      <c r="F5" s="8">
        <f>IF(A5="","",D5-E5)</f>
      </c>
    </row>
    <row r="6" spans="1:6" x14ac:dyDescent="0.25">
      <c r="A6" t="s">
        <v>53</v>
      </c>
      <c r="B6" t="s">
        <v>54</v>
      </c>
      <c r="C6" t="s">
        <v>43</v>
      </c>
      <c r="D6">
        <v>20</v>
      </c>
      <c r="E6">
        <f>IF(A6="","",SUMIFS(Wnioski_urlopowe!$G$2:$G$101,Wnioski_urlopowe!$A$2:$A$101,A6))</f>
      </c>
      <c r="F6">
        <f>IF(A6="","",D6-E6)</f>
      </c>
    </row>
    <row r="7" spans="1:6" x14ac:dyDescent="0.25">
      <c r="A7" s="8" t="s">
        <v>55</v>
      </c>
      <c r="B7" s="8" t="s">
        <v>45</v>
      </c>
      <c r="C7" s="8" t="s">
        <v>56</v>
      </c>
      <c r="D7" s="8">
        <v>26</v>
      </c>
      <c r="E7" s="8">
        <f>IF(A7="","",SUMIFS(Wnioski_urlopowe!$G$2:$G$101,Wnioski_urlopowe!$A$2:$A$101,A7))</f>
      </c>
      <c r="F7" s="8">
        <f>IF(A7="","",D7-E7)</f>
      </c>
    </row>
    <row r="8" spans="1:6" x14ac:dyDescent="0.25">
      <c r="A8" t="s">
        <v>57</v>
      </c>
      <c r="B8" t="s">
        <v>58</v>
      </c>
      <c r="C8" t="s">
        <v>59</v>
      </c>
      <c r="D8">
        <v>26</v>
      </c>
      <c r="E8">
        <f>IF(A8="","",SUMIFS(Wnioski_urlopowe!$G$2:$G$101,Wnioski_urlopowe!$A$2:$A$101,A8))</f>
      </c>
      <c r="F8">
        <f>IF(A8="","",D8-E8)</f>
      </c>
    </row>
    <row r="9" spans="1:6" x14ac:dyDescent="0.25">
      <c r="A9" s="8" t="s">
        <v>60</v>
      </c>
      <c r="B9" s="8" t="s">
        <v>42</v>
      </c>
      <c r="C9" s="8" t="s">
        <v>61</v>
      </c>
      <c r="D9" s="8">
        <v>20</v>
      </c>
      <c r="E9" s="8">
        <f>IF(A9="","",SUMIFS(Wnioski_urlopowe!$G$2:$G$101,Wnioski_urlopowe!$A$2:$A$101,A9))</f>
      </c>
      <c r="F9" s="8">
        <f>IF(A9="","",D9-E9)</f>
      </c>
    </row>
    <row r="10" spans="1:6" x14ac:dyDescent="0.25">
      <c r="A10" t="s">
        <v>62</v>
      </c>
      <c r="B10" t="s">
        <v>63</v>
      </c>
      <c r="C10" t="s">
        <v>64</v>
      </c>
      <c r="D10">
        <v>26</v>
      </c>
      <c r="E10">
        <f>IF(A10="","",SUMIFS(Wnioski_urlopowe!$G$2:$G$101,Wnioski_urlopowe!$A$2:$A$101,A10))</f>
      </c>
      <c r="F10">
        <f>IF(A10="","",D10-E10)</f>
      </c>
    </row>
    <row r="11" spans="1:6" x14ac:dyDescent="0.25">
      <c r="A11" s="8" t="s">
        <v>65</v>
      </c>
      <c r="B11" s="8" t="s">
        <v>51</v>
      </c>
      <c r="C11" s="8" t="s">
        <v>66</v>
      </c>
      <c r="D11" s="8">
        <v>26</v>
      </c>
      <c r="E11" s="8">
        <f>IF(A11="","",SUMIFS(Wnioski_urlopowe!$G$2:$G$101,Wnioski_urlopowe!$A$2:$A$101,A11))</f>
      </c>
      <c r="F11" s="8">
        <f>IF(A11="","",D11-E11)</f>
      </c>
    </row>
    <row r="12" spans="5:6" x14ac:dyDescent="0.25">
      <c r="E12">
        <f>IF(A12="","",SUMIFS(Wnioski_urlopowe!$G$2:$G$101,Wnioski_urlopowe!$A$2:$A$101,A12))</f>
      </c>
      <c r="F12">
        <f>IF(A12="","",D12-E12)</f>
      </c>
    </row>
    <row r="13" spans="1:6" x14ac:dyDescent="0.25">
      <c r="A13" s="8"/>
      <c r="B13" s="8"/>
      <c r="C13" s="8"/>
      <c r="D13" s="8"/>
      <c r="E13" s="8">
        <f>IF(A13="","",SUMIFS(Wnioski_urlopowe!$G$2:$G$101,Wnioski_urlopowe!$A$2:$A$101,A13))</f>
      </c>
      <c r="F13" s="8">
        <f>IF(A13="","",D13-E13)</f>
      </c>
    </row>
    <row r="14" spans="5:6" x14ac:dyDescent="0.25">
      <c r="E14">
        <f>IF(A14="","",SUMIFS(Wnioski_urlopowe!$G$2:$G$101,Wnioski_urlopowe!$A$2:$A$101,A14))</f>
      </c>
      <c r="F14">
        <f>IF(A14="","",D14-E14)</f>
      </c>
    </row>
    <row r="15" spans="1:6" x14ac:dyDescent="0.25">
      <c r="A15" s="8"/>
      <c r="B15" s="8"/>
      <c r="C15" s="8"/>
      <c r="D15" s="8"/>
      <c r="E15" s="8">
        <f>IF(A15="","",SUMIFS(Wnioski_urlopowe!$G$2:$G$101,Wnioski_urlopowe!$A$2:$A$101,A15))</f>
      </c>
      <c r="F15" s="8">
        <f>IF(A15="","",D15-E15)</f>
      </c>
    </row>
    <row r="16" spans="5:6" x14ac:dyDescent="0.25">
      <c r="E16">
        <f>IF(A16="","",SUMIFS(Wnioski_urlopowe!$G$2:$G$101,Wnioski_urlopowe!$A$2:$A$101,A16))</f>
      </c>
      <c r="F16">
        <f>IF(A16="","",D16-E16)</f>
      </c>
    </row>
    <row r="17" spans="1:6" x14ac:dyDescent="0.25">
      <c r="A17" s="8"/>
      <c r="B17" s="8"/>
      <c r="C17" s="8"/>
      <c r="D17" s="8"/>
      <c r="E17" s="8">
        <f>IF(A17="","",SUMIFS(Wnioski_urlopowe!$G$2:$G$101,Wnioski_urlopowe!$A$2:$A$101,A17))</f>
      </c>
      <c r="F17" s="8">
        <f>IF(A17="","",D17-E17)</f>
      </c>
    </row>
    <row r="18" spans="5:6" x14ac:dyDescent="0.25">
      <c r="E18">
        <f>IF(A18="","",SUMIFS(Wnioski_urlopowe!$G$2:$G$101,Wnioski_urlopowe!$A$2:$A$101,A18))</f>
      </c>
      <c r="F18">
        <f>IF(A18="","",D18-E18)</f>
      </c>
    </row>
    <row r="19" spans="1:6" x14ac:dyDescent="0.25">
      <c r="A19" s="8"/>
      <c r="B19" s="8"/>
      <c r="C19" s="8"/>
      <c r="D19" s="8"/>
      <c r="E19" s="8">
        <f>IF(A19="","",SUMIFS(Wnioski_urlopowe!$G$2:$G$101,Wnioski_urlopowe!$A$2:$A$101,A19))</f>
      </c>
      <c r="F19" s="8">
        <f>IF(A19="","",D19-E19)</f>
      </c>
    </row>
    <row r="20" spans="5:6" x14ac:dyDescent="0.25">
      <c r="E20">
        <f>IF(A20="","",SUMIFS(Wnioski_urlopowe!$G$2:$G$101,Wnioski_urlopowe!$A$2:$A$101,A20))</f>
      </c>
      <c r="F20">
        <f>IF(A20="","",D20-E20)</f>
      </c>
    </row>
    <row r="21" spans="1:6" x14ac:dyDescent="0.25">
      <c r="A21" s="8"/>
      <c r="B21" s="8"/>
      <c r="C21" s="8"/>
      <c r="D21" s="8"/>
      <c r="E21" s="8">
        <f>IF(A21="","",SUMIFS(Wnioski_urlopowe!$G$2:$G$101,Wnioski_urlopowe!$A$2:$A$101,A21))</f>
      </c>
      <c r="F21" s="8">
        <f>IF(A21="","",D21-E21)</f>
      </c>
    </row>
  </sheetData>
  <autoFilter ref="A1:F1"/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6" customWidth="1"/>
    <col min="2" max="2" width="16" customWidth="1"/>
    <col min="3" max="4" width="12" customWidth="1"/>
    <col min="5" max="5" width="18" customWidth="1"/>
    <col min="6" max="6" width="15" customWidth="1"/>
    <col min="7" max="7" width="12" customWidth="1"/>
    <col min="8" max="8" width="30" customWidth="1"/>
  </cols>
  <sheetData>
    <row r="1" ht="26" customHeight="1" spans="1:8" x14ac:dyDescent="0.25">
      <c r="A1" s="4" t="s">
        <v>35</v>
      </c>
      <c r="B1" s="4" t="s">
        <v>36</v>
      </c>
      <c r="C1" s="4" t="s">
        <v>67</v>
      </c>
      <c r="D1" s="4" t="s">
        <v>68</v>
      </c>
      <c r="E1" s="4" t="s">
        <v>69</v>
      </c>
      <c r="F1" s="4" t="s">
        <v>70</v>
      </c>
      <c r="G1" s="4" t="s">
        <v>71</v>
      </c>
      <c r="H1" s="4" t="s">
        <v>72</v>
      </c>
    </row>
    <row r="2" spans="1:8" x14ac:dyDescent="0.25">
      <c r="A2" t="s">
        <v>41</v>
      </c>
      <c r="B2" t="s">
        <v>42</v>
      </c>
      <c r="C2" s="5">
        <v>46398</v>
      </c>
      <c r="D2" s="5">
        <v>46402</v>
      </c>
      <c r="E2" t="s">
        <v>73</v>
      </c>
      <c r="F2" t="s">
        <v>74</v>
      </c>
      <c r="G2" s="9">
        <f>IF(OR(C2="",D2=""),"",NETWORKDAYS(C2,D2,Święta!$A$2:$A$14))</f>
      </c>
      <c r="H2" t="s">
        <v>75</v>
      </c>
    </row>
    <row r="3" spans="1:7" x14ac:dyDescent="0.25">
      <c r="A3" t="s">
        <v>44</v>
      </c>
      <c r="B3" t="s">
        <v>45</v>
      </c>
      <c r="C3" s="5">
        <v>46483</v>
      </c>
      <c r="D3" s="5">
        <v>46486</v>
      </c>
      <c r="E3" t="s">
        <v>73</v>
      </c>
      <c r="F3" t="s">
        <v>76</v>
      </c>
      <c r="G3" s="9">
        <f>IF(OR(C3="",D3=""),"",NETWORKDAYS(C3,D3,Święta!$A$2:$A$14))</f>
      </c>
    </row>
    <row r="4" spans="1:8" x14ac:dyDescent="0.25">
      <c r="A4" t="s">
        <v>47</v>
      </c>
      <c r="B4" t="s">
        <v>48</v>
      </c>
      <c r="C4" s="5">
        <v>46511</v>
      </c>
      <c r="D4" s="5">
        <v>46514</v>
      </c>
      <c r="E4" t="s">
        <v>73</v>
      </c>
      <c r="F4" t="s">
        <v>74</v>
      </c>
      <c r="G4" s="9">
        <f>IF(OR(C4="",D4=""),"",NETWORKDAYS(C4,D4,Święta!$A$2:$A$14))</f>
      </c>
      <c r="H4" t="s">
        <v>77</v>
      </c>
    </row>
    <row r="5" spans="1:8" x14ac:dyDescent="0.25">
      <c r="A5" t="s">
        <v>50</v>
      </c>
      <c r="B5" t="s">
        <v>51</v>
      </c>
      <c r="C5" s="5">
        <v>46573</v>
      </c>
      <c r="D5" s="5">
        <v>46584</v>
      </c>
      <c r="E5" t="s">
        <v>73</v>
      </c>
      <c r="F5" t="s">
        <v>76</v>
      </c>
      <c r="G5" s="9">
        <f>IF(OR(C5="",D5=""),"",NETWORKDAYS(C5,D5,Święta!$A$2:$A$14))</f>
      </c>
      <c r="H5" t="s">
        <v>78</v>
      </c>
    </row>
    <row r="6" spans="1:8" x14ac:dyDescent="0.25">
      <c r="A6" t="s">
        <v>53</v>
      </c>
      <c r="B6" t="s">
        <v>54</v>
      </c>
      <c r="C6" s="5">
        <v>46601</v>
      </c>
      <c r="D6" s="5">
        <v>46612</v>
      </c>
      <c r="E6" t="s">
        <v>73</v>
      </c>
      <c r="F6" t="s">
        <v>76</v>
      </c>
      <c r="G6" s="9">
        <f>IF(OR(C6="",D6=""),"",NETWORKDAYS(C6,D6,Święta!$A$2:$A$14))</f>
      </c>
      <c r="H6" t="s">
        <v>78</v>
      </c>
    </row>
    <row r="7" spans="1:8" x14ac:dyDescent="0.25">
      <c r="A7" t="s">
        <v>55</v>
      </c>
      <c r="B7" t="s">
        <v>45</v>
      </c>
      <c r="C7" s="5">
        <v>46535</v>
      </c>
      <c r="D7" s="5">
        <v>46535</v>
      </c>
      <c r="E7" t="s">
        <v>79</v>
      </c>
      <c r="F7" t="s">
        <v>74</v>
      </c>
      <c r="G7" s="9">
        <f>IF(OR(C7="",D7=""),"",NETWORKDAYS(C7,D7,Święta!$A$2:$A$14))</f>
      </c>
      <c r="H7" t="s">
        <v>80</v>
      </c>
    </row>
    <row r="8" spans="1:8" x14ac:dyDescent="0.25">
      <c r="A8" t="s">
        <v>57</v>
      </c>
      <c r="B8" t="s">
        <v>58</v>
      </c>
      <c r="C8" s="5">
        <v>46703</v>
      </c>
      <c r="D8" s="5">
        <v>46703</v>
      </c>
      <c r="E8" t="s">
        <v>73</v>
      </c>
      <c r="F8" t="s">
        <v>76</v>
      </c>
      <c r="G8" s="9">
        <f>IF(OR(C8="",D8=""),"",NETWORKDAYS(C8,D8,Święta!$A$2:$A$14))</f>
      </c>
      <c r="H8" t="s">
        <v>81</v>
      </c>
    </row>
    <row r="9" spans="1:8" x14ac:dyDescent="0.25">
      <c r="A9" t="s">
        <v>60</v>
      </c>
      <c r="B9" t="s">
        <v>42</v>
      </c>
      <c r="C9" s="5">
        <v>46748</v>
      </c>
      <c r="D9" s="5">
        <v>46752</v>
      </c>
      <c r="E9" t="s">
        <v>73</v>
      </c>
      <c r="F9" t="s">
        <v>76</v>
      </c>
      <c r="G9" s="9">
        <f>IF(OR(C9="",D9=""),"",NETWORKDAYS(C9,D9,Święta!$A$2:$A$14))</f>
      </c>
      <c r="H9" t="s">
        <v>82</v>
      </c>
    </row>
    <row r="10" spans="3:7" x14ac:dyDescent="0.25">
      <c r="C10" s="5"/>
      <c r="D10" s="5"/>
      <c r="G10" s="9">
        <f>IF(OR(C10="",D10=""),"",NETWORKDAYS(C10,D10,Święta!$A$2:$A$14))</f>
      </c>
    </row>
    <row r="11" spans="3:7" x14ac:dyDescent="0.25">
      <c r="C11" s="5"/>
      <c r="D11" s="5"/>
      <c r="G11" s="9">
        <f>IF(OR(C11="",D11=""),"",NETWORKDAYS(C11,D11,Święta!$A$2:$A$14))</f>
      </c>
    </row>
    <row r="12" spans="3:7" x14ac:dyDescent="0.25">
      <c r="C12" s="5"/>
      <c r="D12" s="5"/>
      <c r="G12" s="9">
        <f>IF(OR(C12="",D12=""),"",NETWORKDAYS(C12,D12,Święta!$A$2:$A$14))</f>
      </c>
    </row>
    <row r="13" spans="3:7" x14ac:dyDescent="0.25">
      <c r="C13" s="5"/>
      <c r="D13" s="5"/>
      <c r="G13" s="9">
        <f>IF(OR(C13="",D13=""),"",NETWORKDAYS(C13,D13,Święta!$A$2:$A$14))</f>
      </c>
    </row>
    <row r="14" spans="3:7" x14ac:dyDescent="0.25">
      <c r="C14" s="5"/>
      <c r="D14" s="5"/>
      <c r="G14" s="9">
        <f>IF(OR(C14="",D14=""),"",NETWORKDAYS(C14,D14,Święta!$A$2:$A$14))</f>
      </c>
    </row>
    <row r="15" spans="3:7" x14ac:dyDescent="0.25">
      <c r="C15" s="5"/>
      <c r="D15" s="5"/>
      <c r="G15" s="9">
        <f>IF(OR(C15="",D15=""),"",NETWORKDAYS(C15,D15,Święta!$A$2:$A$14))</f>
      </c>
    </row>
    <row r="16" spans="3:7" x14ac:dyDescent="0.25">
      <c r="C16" s="5"/>
      <c r="D16" s="5"/>
      <c r="G16" s="9">
        <f>IF(OR(C16="",D16=""),"",NETWORKDAYS(C16,D16,Święta!$A$2:$A$14))</f>
      </c>
    </row>
    <row r="17" spans="3:7" x14ac:dyDescent="0.25">
      <c r="C17" s="5"/>
      <c r="D17" s="5"/>
      <c r="G17" s="9">
        <f>IF(OR(C17="",D17=""),"",NETWORKDAYS(C17,D17,Święta!$A$2:$A$14))</f>
      </c>
    </row>
    <row r="18" spans="3:7" x14ac:dyDescent="0.25">
      <c r="C18" s="5"/>
      <c r="D18" s="5"/>
      <c r="G18" s="9">
        <f>IF(OR(C18="",D18=""),"",NETWORKDAYS(C18,D18,Święta!$A$2:$A$14))</f>
      </c>
    </row>
    <row r="19" spans="3:7" x14ac:dyDescent="0.25">
      <c r="C19" s="5"/>
      <c r="D19" s="5"/>
      <c r="G19" s="9">
        <f>IF(OR(C19="",D19=""),"",NETWORKDAYS(C19,D19,Święta!$A$2:$A$14))</f>
      </c>
    </row>
    <row r="20" spans="3:7" x14ac:dyDescent="0.25">
      <c r="C20" s="5"/>
      <c r="D20" s="5"/>
      <c r="G20" s="9">
        <f>IF(OR(C20="",D20=""),"",NETWORKDAYS(C20,D20,Święta!$A$2:$A$14))</f>
      </c>
    </row>
    <row r="21" spans="3:7" x14ac:dyDescent="0.25">
      <c r="C21" s="5"/>
      <c r="D21" s="5"/>
      <c r="G21" s="9">
        <f>IF(OR(C21="",D21=""),"",NETWORKDAYS(C21,D21,Święta!$A$2:$A$14))</f>
      </c>
    </row>
    <row r="22" spans="3:7" x14ac:dyDescent="0.25">
      <c r="C22" s="5"/>
      <c r="D22" s="5"/>
      <c r="G22" s="9">
        <f>IF(OR(C22="",D22=""),"",NETWORKDAYS(C22,D22,Święta!$A$2:$A$14))</f>
      </c>
    </row>
    <row r="23" spans="3:7" x14ac:dyDescent="0.25">
      <c r="C23" s="5"/>
      <c r="D23" s="5"/>
      <c r="G23" s="9">
        <f>IF(OR(C23="",D23=""),"",NETWORKDAYS(C23,D23,Święta!$A$2:$A$14))</f>
      </c>
    </row>
    <row r="24" spans="3:7" x14ac:dyDescent="0.25">
      <c r="C24" s="5"/>
      <c r="D24" s="5"/>
      <c r="G24" s="9">
        <f>IF(OR(C24="",D24=""),"",NETWORKDAYS(C24,D24,Święta!$A$2:$A$14))</f>
      </c>
    </row>
    <row r="25" spans="3:7" x14ac:dyDescent="0.25">
      <c r="C25" s="5"/>
      <c r="D25" s="5"/>
      <c r="G25" s="9">
        <f>IF(OR(C25="",D25=""),"",NETWORKDAYS(C25,D25,Święta!$A$2:$A$14))</f>
      </c>
    </row>
    <row r="26" spans="3:7" x14ac:dyDescent="0.25">
      <c r="C26" s="5"/>
      <c r="D26" s="5"/>
      <c r="G26" s="9">
        <f>IF(OR(C26="",D26=""),"",NETWORKDAYS(C26,D26,Święta!$A$2:$A$14))</f>
      </c>
    </row>
    <row r="27" spans="3:7" x14ac:dyDescent="0.25">
      <c r="C27" s="5"/>
      <c r="D27" s="5"/>
      <c r="G27" s="9">
        <f>IF(OR(C27="",D27=""),"",NETWORKDAYS(C27,D27,Święta!$A$2:$A$14))</f>
      </c>
    </row>
    <row r="28" spans="3:7" x14ac:dyDescent="0.25">
      <c r="C28" s="5"/>
      <c r="D28" s="5"/>
      <c r="G28" s="9">
        <f>IF(OR(C28="",D28=""),"",NETWORKDAYS(C28,D28,Święta!$A$2:$A$14))</f>
      </c>
    </row>
    <row r="29" spans="3:7" x14ac:dyDescent="0.25">
      <c r="C29" s="5"/>
      <c r="D29" s="5"/>
      <c r="G29" s="9">
        <f>IF(OR(C29="",D29=""),"",NETWORKDAYS(C29,D29,Święta!$A$2:$A$14))</f>
      </c>
    </row>
    <row r="30" spans="3:7" x14ac:dyDescent="0.25">
      <c r="C30" s="5"/>
      <c r="D30" s="5"/>
      <c r="G30" s="9">
        <f>IF(OR(C30="",D30=""),"",NETWORKDAYS(C30,D30,Święta!$A$2:$A$14))</f>
      </c>
    </row>
    <row r="31" spans="3:7" x14ac:dyDescent="0.25">
      <c r="C31" s="5"/>
      <c r="D31" s="5"/>
      <c r="G31" s="9">
        <f>IF(OR(C31="",D31=""),"",NETWORKDAYS(C31,D31,Święta!$A$2:$A$14))</f>
      </c>
    </row>
    <row r="32" spans="3:7" x14ac:dyDescent="0.25">
      <c r="C32" s="5"/>
      <c r="D32" s="5"/>
      <c r="G32" s="9">
        <f>IF(OR(C32="",D32=""),"",NETWORKDAYS(C32,D32,Święta!$A$2:$A$14))</f>
      </c>
    </row>
    <row r="33" spans="3:7" x14ac:dyDescent="0.25">
      <c r="C33" s="5"/>
      <c r="D33" s="5"/>
      <c r="G33" s="9">
        <f>IF(OR(C33="",D33=""),"",NETWORKDAYS(C33,D33,Święta!$A$2:$A$14))</f>
      </c>
    </row>
    <row r="34" spans="3:7" x14ac:dyDescent="0.25">
      <c r="C34" s="5"/>
      <c r="D34" s="5"/>
      <c r="G34" s="9">
        <f>IF(OR(C34="",D34=""),"",NETWORKDAYS(C34,D34,Święta!$A$2:$A$14))</f>
      </c>
    </row>
    <row r="35" spans="3:7" x14ac:dyDescent="0.25">
      <c r="C35" s="5"/>
      <c r="D35" s="5"/>
      <c r="G35" s="9">
        <f>IF(OR(C35="",D35=""),"",NETWORKDAYS(C35,D35,Święta!$A$2:$A$14))</f>
      </c>
    </row>
    <row r="36" spans="3:7" x14ac:dyDescent="0.25">
      <c r="C36" s="5"/>
      <c r="D36" s="5"/>
      <c r="G36" s="9">
        <f>IF(OR(C36="",D36=""),"",NETWORKDAYS(C36,D36,Święta!$A$2:$A$14))</f>
      </c>
    </row>
    <row r="37" spans="3:7" x14ac:dyDescent="0.25">
      <c r="C37" s="5"/>
      <c r="D37" s="5"/>
      <c r="G37" s="9">
        <f>IF(OR(C37="",D37=""),"",NETWORKDAYS(C37,D37,Święta!$A$2:$A$14))</f>
      </c>
    </row>
    <row r="38" spans="3:7" x14ac:dyDescent="0.25">
      <c r="C38" s="5"/>
      <c r="D38" s="5"/>
      <c r="G38" s="9">
        <f>IF(OR(C38="",D38=""),"",NETWORKDAYS(C38,D38,Święta!$A$2:$A$14))</f>
      </c>
    </row>
    <row r="39" spans="3:7" x14ac:dyDescent="0.25">
      <c r="C39" s="5"/>
      <c r="D39" s="5"/>
      <c r="G39" s="9">
        <f>IF(OR(C39="",D39=""),"",NETWORKDAYS(C39,D39,Święta!$A$2:$A$14))</f>
      </c>
    </row>
    <row r="40" spans="3:7" x14ac:dyDescent="0.25">
      <c r="C40" s="5"/>
      <c r="D40" s="5"/>
      <c r="G40" s="9">
        <f>IF(OR(C40="",D40=""),"",NETWORKDAYS(C40,D40,Święta!$A$2:$A$14))</f>
      </c>
    </row>
    <row r="41" spans="3:7" x14ac:dyDescent="0.25">
      <c r="C41" s="5"/>
      <c r="D41" s="5"/>
      <c r="G41" s="9">
        <f>IF(OR(C41="",D41=""),"",NETWORKDAYS(C41,D41,Święta!$A$2:$A$14))</f>
      </c>
    </row>
    <row r="42" spans="3:7" x14ac:dyDescent="0.25">
      <c r="C42" s="5"/>
      <c r="D42" s="5"/>
      <c r="G42" s="9">
        <f>IF(OR(C42="",D42=""),"",NETWORKDAYS(C42,D42,Święta!$A$2:$A$14))</f>
      </c>
    </row>
    <row r="43" spans="3:7" x14ac:dyDescent="0.25">
      <c r="C43" s="5"/>
      <c r="D43" s="5"/>
      <c r="G43" s="9">
        <f>IF(OR(C43="",D43=""),"",NETWORKDAYS(C43,D43,Święta!$A$2:$A$14))</f>
      </c>
    </row>
    <row r="44" spans="3:7" x14ac:dyDescent="0.25">
      <c r="C44" s="5"/>
      <c r="D44" s="5"/>
      <c r="G44" s="9">
        <f>IF(OR(C44="",D44=""),"",NETWORKDAYS(C44,D44,Święta!$A$2:$A$14))</f>
      </c>
    </row>
    <row r="45" spans="3:7" x14ac:dyDescent="0.25">
      <c r="C45" s="5"/>
      <c r="D45" s="5"/>
      <c r="G45" s="9">
        <f>IF(OR(C45="",D45=""),"",NETWORKDAYS(C45,D45,Święta!$A$2:$A$14))</f>
      </c>
    </row>
    <row r="46" spans="3:7" x14ac:dyDescent="0.25">
      <c r="C46" s="5"/>
      <c r="D46" s="5"/>
      <c r="G46" s="9">
        <f>IF(OR(C46="",D46=""),"",NETWORKDAYS(C46,D46,Święta!$A$2:$A$14))</f>
      </c>
    </row>
    <row r="47" spans="3:7" x14ac:dyDescent="0.25">
      <c r="C47" s="5"/>
      <c r="D47" s="5"/>
      <c r="G47" s="9">
        <f>IF(OR(C47="",D47=""),"",NETWORKDAYS(C47,D47,Święta!$A$2:$A$14))</f>
      </c>
    </row>
    <row r="48" spans="3:7" x14ac:dyDescent="0.25">
      <c r="C48" s="5"/>
      <c r="D48" s="5"/>
      <c r="G48" s="9">
        <f>IF(OR(C48="",D48=""),"",NETWORKDAYS(C48,D48,Święta!$A$2:$A$14))</f>
      </c>
    </row>
    <row r="49" spans="3:7" x14ac:dyDescent="0.25">
      <c r="C49" s="5"/>
      <c r="D49" s="5"/>
      <c r="G49" s="9">
        <f>IF(OR(C49="",D49=""),"",NETWORKDAYS(C49,D49,Święta!$A$2:$A$14))</f>
      </c>
    </row>
    <row r="50" spans="3:7" x14ac:dyDescent="0.25">
      <c r="C50" s="5"/>
      <c r="D50" s="5"/>
      <c r="G50" s="9">
        <f>IF(OR(C50="",D50=""),"",NETWORKDAYS(C50,D50,Święta!$A$2:$A$14))</f>
      </c>
    </row>
    <row r="51" spans="3:7" x14ac:dyDescent="0.25">
      <c r="C51" s="5"/>
      <c r="D51" s="5"/>
      <c r="G51" s="9">
        <f>IF(OR(C51="",D51=""),"",NETWORKDAYS(C51,D51,Święta!$A$2:$A$14))</f>
      </c>
    </row>
    <row r="52" spans="3:7" x14ac:dyDescent="0.25">
      <c r="C52" s="5"/>
      <c r="D52" s="5"/>
      <c r="G52" s="9">
        <f>IF(OR(C52="",D52=""),"",NETWORKDAYS(C52,D52,Święta!$A$2:$A$14))</f>
      </c>
    </row>
    <row r="53" spans="3:7" x14ac:dyDescent="0.25">
      <c r="C53" s="5"/>
      <c r="D53" s="5"/>
      <c r="G53" s="9">
        <f>IF(OR(C53="",D53=""),"",NETWORKDAYS(C53,D53,Święta!$A$2:$A$14))</f>
      </c>
    </row>
    <row r="54" spans="3:7" x14ac:dyDescent="0.25">
      <c r="C54" s="5"/>
      <c r="D54" s="5"/>
      <c r="G54" s="9">
        <f>IF(OR(C54="",D54=""),"",NETWORKDAYS(C54,D54,Święta!$A$2:$A$14))</f>
      </c>
    </row>
    <row r="55" spans="3:7" x14ac:dyDescent="0.25">
      <c r="C55" s="5"/>
      <c r="D55" s="5"/>
      <c r="G55" s="9">
        <f>IF(OR(C55="",D55=""),"",NETWORKDAYS(C55,D55,Święta!$A$2:$A$14))</f>
      </c>
    </row>
    <row r="56" spans="3:7" x14ac:dyDescent="0.25">
      <c r="C56" s="5"/>
      <c r="D56" s="5"/>
      <c r="G56" s="9">
        <f>IF(OR(C56="",D56=""),"",NETWORKDAYS(C56,D56,Święta!$A$2:$A$14))</f>
      </c>
    </row>
    <row r="57" spans="3:7" x14ac:dyDescent="0.25">
      <c r="C57" s="5"/>
      <c r="D57" s="5"/>
      <c r="G57" s="9">
        <f>IF(OR(C57="",D57=""),"",NETWORKDAYS(C57,D57,Święta!$A$2:$A$14))</f>
      </c>
    </row>
    <row r="58" spans="3:7" x14ac:dyDescent="0.25">
      <c r="C58" s="5"/>
      <c r="D58" s="5"/>
      <c r="G58" s="9">
        <f>IF(OR(C58="",D58=""),"",NETWORKDAYS(C58,D58,Święta!$A$2:$A$14))</f>
      </c>
    </row>
    <row r="59" spans="3:7" x14ac:dyDescent="0.25">
      <c r="C59" s="5"/>
      <c r="D59" s="5"/>
      <c r="G59" s="9">
        <f>IF(OR(C59="",D59=""),"",NETWORKDAYS(C59,D59,Święta!$A$2:$A$14))</f>
      </c>
    </row>
    <row r="60" spans="3:7" x14ac:dyDescent="0.25">
      <c r="C60" s="5"/>
      <c r="D60" s="5"/>
      <c r="G60" s="9">
        <f>IF(OR(C60="",D60=""),"",NETWORKDAYS(C60,D60,Święta!$A$2:$A$14))</f>
      </c>
    </row>
    <row r="61" spans="3:7" x14ac:dyDescent="0.25">
      <c r="C61" s="5"/>
      <c r="D61" s="5"/>
      <c r="G61" s="9">
        <f>IF(OR(C61="",D61=""),"",NETWORKDAYS(C61,D61,Święta!$A$2:$A$14))</f>
      </c>
    </row>
    <row r="62" spans="3:7" x14ac:dyDescent="0.25">
      <c r="C62" s="5"/>
      <c r="D62" s="5"/>
      <c r="G62" s="9">
        <f>IF(OR(C62="",D62=""),"",NETWORKDAYS(C62,D62,Święta!$A$2:$A$14))</f>
      </c>
    </row>
    <row r="63" spans="3:7" x14ac:dyDescent="0.25">
      <c r="C63" s="5"/>
      <c r="D63" s="5"/>
      <c r="G63" s="9">
        <f>IF(OR(C63="",D63=""),"",NETWORKDAYS(C63,D63,Święta!$A$2:$A$14))</f>
      </c>
    </row>
    <row r="64" spans="3:7" x14ac:dyDescent="0.25">
      <c r="C64" s="5"/>
      <c r="D64" s="5"/>
      <c r="G64" s="9">
        <f>IF(OR(C64="",D64=""),"",NETWORKDAYS(C64,D64,Święta!$A$2:$A$14))</f>
      </c>
    </row>
    <row r="65" spans="3:7" x14ac:dyDescent="0.25">
      <c r="C65" s="5"/>
      <c r="D65" s="5"/>
      <c r="G65" s="9">
        <f>IF(OR(C65="",D65=""),"",NETWORKDAYS(C65,D65,Święta!$A$2:$A$14))</f>
      </c>
    </row>
    <row r="66" spans="3:7" x14ac:dyDescent="0.25">
      <c r="C66" s="5"/>
      <c r="D66" s="5"/>
      <c r="G66" s="9">
        <f>IF(OR(C66="",D66=""),"",NETWORKDAYS(C66,D66,Święta!$A$2:$A$14))</f>
      </c>
    </row>
    <row r="67" spans="3:7" x14ac:dyDescent="0.25">
      <c r="C67" s="5"/>
      <c r="D67" s="5"/>
      <c r="G67" s="9">
        <f>IF(OR(C67="",D67=""),"",NETWORKDAYS(C67,D67,Święta!$A$2:$A$14))</f>
      </c>
    </row>
    <row r="68" spans="3:7" x14ac:dyDescent="0.25">
      <c r="C68" s="5"/>
      <c r="D68" s="5"/>
      <c r="G68" s="9">
        <f>IF(OR(C68="",D68=""),"",NETWORKDAYS(C68,D68,Święta!$A$2:$A$14))</f>
      </c>
    </row>
    <row r="69" spans="3:7" x14ac:dyDescent="0.25">
      <c r="C69" s="5"/>
      <c r="D69" s="5"/>
      <c r="G69" s="9">
        <f>IF(OR(C69="",D69=""),"",NETWORKDAYS(C69,D69,Święta!$A$2:$A$14))</f>
      </c>
    </row>
    <row r="70" spans="3:7" x14ac:dyDescent="0.25">
      <c r="C70" s="5"/>
      <c r="D70" s="5"/>
      <c r="G70" s="9">
        <f>IF(OR(C70="",D70=""),"",NETWORKDAYS(C70,D70,Święta!$A$2:$A$14))</f>
      </c>
    </row>
    <row r="71" spans="3:7" x14ac:dyDescent="0.25">
      <c r="C71" s="5"/>
      <c r="D71" s="5"/>
      <c r="G71" s="9">
        <f>IF(OR(C71="",D71=""),"",NETWORKDAYS(C71,D71,Święta!$A$2:$A$14))</f>
      </c>
    </row>
    <row r="72" spans="3:7" x14ac:dyDescent="0.25">
      <c r="C72" s="5"/>
      <c r="D72" s="5"/>
      <c r="G72" s="9">
        <f>IF(OR(C72="",D72=""),"",NETWORKDAYS(C72,D72,Święta!$A$2:$A$14))</f>
      </c>
    </row>
    <row r="73" spans="3:7" x14ac:dyDescent="0.25">
      <c r="C73" s="5"/>
      <c r="D73" s="5"/>
      <c r="G73" s="9">
        <f>IF(OR(C73="",D73=""),"",NETWORKDAYS(C73,D73,Święta!$A$2:$A$14))</f>
      </c>
    </row>
    <row r="74" spans="3:7" x14ac:dyDescent="0.25">
      <c r="C74" s="5"/>
      <c r="D74" s="5"/>
      <c r="G74" s="9">
        <f>IF(OR(C74="",D74=""),"",NETWORKDAYS(C74,D74,Święta!$A$2:$A$14))</f>
      </c>
    </row>
    <row r="75" spans="3:7" x14ac:dyDescent="0.25">
      <c r="C75" s="5"/>
      <c r="D75" s="5"/>
      <c r="G75" s="9">
        <f>IF(OR(C75="",D75=""),"",NETWORKDAYS(C75,D75,Święta!$A$2:$A$14))</f>
      </c>
    </row>
    <row r="76" spans="3:7" x14ac:dyDescent="0.25">
      <c r="C76" s="5"/>
      <c r="D76" s="5"/>
      <c r="G76" s="9">
        <f>IF(OR(C76="",D76=""),"",NETWORKDAYS(C76,D76,Święta!$A$2:$A$14))</f>
      </c>
    </row>
    <row r="77" spans="3:7" x14ac:dyDescent="0.25">
      <c r="C77" s="5"/>
      <c r="D77" s="5"/>
      <c r="G77" s="9">
        <f>IF(OR(C77="",D77=""),"",NETWORKDAYS(C77,D77,Święta!$A$2:$A$14))</f>
      </c>
    </row>
    <row r="78" spans="3:7" x14ac:dyDescent="0.25">
      <c r="C78" s="5"/>
      <c r="D78" s="5"/>
      <c r="G78" s="9">
        <f>IF(OR(C78="",D78=""),"",NETWORKDAYS(C78,D78,Święta!$A$2:$A$14))</f>
      </c>
    </row>
    <row r="79" spans="3:7" x14ac:dyDescent="0.25">
      <c r="C79" s="5"/>
      <c r="D79" s="5"/>
      <c r="G79" s="9">
        <f>IF(OR(C79="",D79=""),"",NETWORKDAYS(C79,D79,Święta!$A$2:$A$14))</f>
      </c>
    </row>
    <row r="80" spans="3:7" x14ac:dyDescent="0.25">
      <c r="C80" s="5"/>
      <c r="D80" s="5"/>
      <c r="G80" s="9">
        <f>IF(OR(C80="",D80=""),"",NETWORKDAYS(C80,D80,Święta!$A$2:$A$14))</f>
      </c>
    </row>
    <row r="81" spans="3:7" x14ac:dyDescent="0.25">
      <c r="C81" s="5"/>
      <c r="D81" s="5"/>
      <c r="G81" s="9">
        <f>IF(OR(C81="",D81=""),"",NETWORKDAYS(C81,D81,Święta!$A$2:$A$14))</f>
      </c>
    </row>
    <row r="82" spans="3:7" x14ac:dyDescent="0.25">
      <c r="C82" s="5"/>
      <c r="D82" s="5"/>
      <c r="G82" s="9">
        <f>IF(OR(C82="",D82=""),"",NETWORKDAYS(C82,D82,Święta!$A$2:$A$14))</f>
      </c>
    </row>
    <row r="83" spans="3:7" x14ac:dyDescent="0.25">
      <c r="C83" s="5"/>
      <c r="D83" s="5"/>
      <c r="G83" s="9">
        <f>IF(OR(C83="",D83=""),"",NETWORKDAYS(C83,D83,Święta!$A$2:$A$14))</f>
      </c>
    </row>
    <row r="84" spans="3:7" x14ac:dyDescent="0.25">
      <c r="C84" s="5"/>
      <c r="D84" s="5"/>
      <c r="G84" s="9">
        <f>IF(OR(C84="",D84=""),"",NETWORKDAYS(C84,D84,Święta!$A$2:$A$14))</f>
      </c>
    </row>
    <row r="85" spans="3:7" x14ac:dyDescent="0.25">
      <c r="C85" s="5"/>
      <c r="D85" s="5"/>
      <c r="G85" s="9">
        <f>IF(OR(C85="",D85=""),"",NETWORKDAYS(C85,D85,Święta!$A$2:$A$14))</f>
      </c>
    </row>
    <row r="86" spans="3:7" x14ac:dyDescent="0.25">
      <c r="C86" s="5"/>
      <c r="D86" s="5"/>
      <c r="G86" s="9">
        <f>IF(OR(C86="",D86=""),"",NETWORKDAYS(C86,D86,Święta!$A$2:$A$14))</f>
      </c>
    </row>
    <row r="87" spans="3:7" x14ac:dyDescent="0.25">
      <c r="C87" s="5"/>
      <c r="D87" s="5"/>
      <c r="G87" s="9">
        <f>IF(OR(C87="",D87=""),"",NETWORKDAYS(C87,D87,Święta!$A$2:$A$14))</f>
      </c>
    </row>
    <row r="88" spans="3:7" x14ac:dyDescent="0.25">
      <c r="C88" s="5"/>
      <c r="D88" s="5"/>
      <c r="G88" s="9">
        <f>IF(OR(C88="",D88=""),"",NETWORKDAYS(C88,D88,Święta!$A$2:$A$14))</f>
      </c>
    </row>
    <row r="89" spans="3:7" x14ac:dyDescent="0.25">
      <c r="C89" s="5"/>
      <c r="D89" s="5"/>
      <c r="G89" s="9">
        <f>IF(OR(C89="",D89=""),"",NETWORKDAYS(C89,D89,Święta!$A$2:$A$14))</f>
      </c>
    </row>
    <row r="90" spans="3:7" x14ac:dyDescent="0.25">
      <c r="C90" s="5"/>
      <c r="D90" s="5"/>
      <c r="G90" s="9">
        <f>IF(OR(C90="",D90=""),"",NETWORKDAYS(C90,D90,Święta!$A$2:$A$14))</f>
      </c>
    </row>
    <row r="91" spans="3:7" x14ac:dyDescent="0.25">
      <c r="C91" s="5"/>
      <c r="D91" s="5"/>
      <c r="G91" s="9">
        <f>IF(OR(C91="",D91=""),"",NETWORKDAYS(C91,D91,Święta!$A$2:$A$14))</f>
      </c>
    </row>
    <row r="92" spans="3:7" x14ac:dyDescent="0.25">
      <c r="C92" s="5"/>
      <c r="D92" s="5"/>
      <c r="G92" s="9">
        <f>IF(OR(C92="",D92=""),"",NETWORKDAYS(C92,D92,Święta!$A$2:$A$14))</f>
      </c>
    </row>
    <row r="93" spans="3:7" x14ac:dyDescent="0.25">
      <c r="C93" s="5"/>
      <c r="D93" s="5"/>
      <c r="G93" s="9">
        <f>IF(OR(C93="",D93=""),"",NETWORKDAYS(C93,D93,Święta!$A$2:$A$14))</f>
      </c>
    </row>
    <row r="94" spans="3:7" x14ac:dyDescent="0.25">
      <c r="C94" s="5"/>
      <c r="D94" s="5"/>
      <c r="G94" s="9">
        <f>IF(OR(C94="",D94=""),"",NETWORKDAYS(C94,D94,Święta!$A$2:$A$14))</f>
      </c>
    </row>
    <row r="95" spans="3:7" x14ac:dyDescent="0.25">
      <c r="C95" s="5"/>
      <c r="D95" s="5"/>
      <c r="G95" s="9">
        <f>IF(OR(C95="",D95=""),"",NETWORKDAYS(C95,D95,Święta!$A$2:$A$14))</f>
      </c>
    </row>
    <row r="96" spans="3:7" x14ac:dyDescent="0.25">
      <c r="C96" s="5"/>
      <c r="D96" s="5"/>
      <c r="G96" s="9">
        <f>IF(OR(C96="",D96=""),"",NETWORKDAYS(C96,D96,Święta!$A$2:$A$14))</f>
      </c>
    </row>
    <row r="97" spans="3:7" x14ac:dyDescent="0.25">
      <c r="C97" s="5"/>
      <c r="D97" s="5"/>
      <c r="G97" s="9">
        <f>IF(OR(C97="",D97=""),"",NETWORKDAYS(C97,D97,Święta!$A$2:$A$14))</f>
      </c>
    </row>
    <row r="98" spans="3:7" x14ac:dyDescent="0.25">
      <c r="C98" s="5"/>
      <c r="D98" s="5"/>
      <c r="G98" s="9">
        <f>IF(OR(C98="",D98=""),"",NETWORKDAYS(C98,D98,Święta!$A$2:$A$14))</f>
      </c>
    </row>
    <row r="99" spans="3:7" x14ac:dyDescent="0.25">
      <c r="C99" s="5"/>
      <c r="D99" s="5"/>
      <c r="G99" s="9">
        <f>IF(OR(C99="",D99=""),"",NETWORKDAYS(C99,D99,Święta!$A$2:$A$14))</f>
      </c>
    </row>
    <row r="100" spans="3:7" x14ac:dyDescent="0.25">
      <c r="C100" s="5"/>
      <c r="D100" s="5"/>
      <c r="G100" s="9">
        <f>IF(OR(C100="",D100=""),"",NETWORKDAYS(C100,D100,Święta!$A$2:$A$14))</f>
      </c>
    </row>
    <row r="101" spans="3:7" x14ac:dyDescent="0.25">
      <c r="C101" s="5"/>
      <c r="D101" s="5"/>
      <c r="G101" s="9">
        <f>IF(OR(C101="",D101=""),"",NETWORKDAYS(C101,D101,Święta!$A$2:$A$14))</f>
      </c>
    </row>
  </sheetData>
  <autoFilter ref="A1:H1"/>
  <dataValidations count="2">
    <dataValidation type="list" allowBlank="1" sqref="E2:E101">
      <formula1>"Wypoczynkowy,Na żądanie,Okolicznościowy,Bezpłatny,Opiekuńczy,Siła wyższa"</formula1>
    </dataValidation>
    <dataValidation type="list" allowBlank="1" sqref="F2:F101">
      <formula1>"Planowany,Zatwierdzony,Odrzucony"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workbookViewId="0">
      <pane xSplit="1" ySplit="1" topLeftCell="B2" activePane="bottomRight" state="frozen"/>
      <selection pane="bottomRight"/>
    </sheetView>
  </sheetViews>
  <sheetFormatPr defaultRowHeight="15" outlineLevelRow="0" outlineLevelCol="0" x14ac:dyDescent="55"/>
  <cols>
    <col min="1" max="1" width="26" customWidth="1"/>
    <col min="2" max="2" width="16" customWidth="1"/>
    <col min="4" max="4" width="13" customWidth="1"/>
    <col min="5" max="5" width="11" customWidth="1"/>
    <col min="6" max="17" width="10" customWidth="1"/>
  </cols>
  <sheetData>
    <row r="1" ht="26" customHeight="1" spans="1:17" x14ac:dyDescent="0.25">
      <c r="A1" s="4" t="s">
        <v>35</v>
      </c>
      <c r="B1" s="4" t="s">
        <v>36</v>
      </c>
      <c r="C1" s="4" t="s">
        <v>83</v>
      </c>
      <c r="D1" s="4" t="s">
        <v>39</v>
      </c>
      <c r="E1" s="4" t="s">
        <v>40</v>
      </c>
      <c r="F1" s="4" t="s">
        <v>84</v>
      </c>
      <c r="G1" s="4" t="s">
        <v>85</v>
      </c>
      <c r="H1" s="4" t="s">
        <v>86</v>
      </c>
      <c r="I1" s="4" t="s">
        <v>87</v>
      </c>
      <c r="J1" s="4" t="s">
        <v>88</v>
      </c>
      <c r="K1" s="4" t="s">
        <v>89</v>
      </c>
      <c r="L1" s="4" t="s">
        <v>90</v>
      </c>
      <c r="M1" s="4" t="s">
        <v>91</v>
      </c>
      <c r="N1" s="4" t="s">
        <v>92</v>
      </c>
      <c r="O1" s="4" t="s">
        <v>93</v>
      </c>
      <c r="P1" s="4" t="s">
        <v>94</v>
      </c>
      <c r="Q1" s="4" t="s">
        <v>95</v>
      </c>
    </row>
    <row r="2" spans="1:17" x14ac:dyDescent="0.25">
      <c r="A2">
        <f>IF(Pracownicy!A2="","",Pracownicy!A2)</f>
      </c>
      <c r="B2">
        <f>IF(Pracownicy!A2="","",Pracownicy!B2)</f>
      </c>
      <c r="C2">
        <f>IF(Pracownicy!A2="","",Pracownicy!D2)</f>
      </c>
      <c r="D2">
        <f>IF(Pracownicy!A2="","",Pracownicy!E2)</f>
      </c>
      <c r="E2">
        <f>IF(Pracownicy!A2="","",Pracownicy!F2)</f>
      </c>
      <c r="F2" s="9">
        <f>IF($A2="","",SUMIFS(Wnioski_urlopowe!$G$2:$G$101,Wnioski_urlopowe!$A$2:$A$101,$A2,Wnioski_urlopowe!$C$2:$C$101,"&gt;="&amp;DATE(2027,1,1),Wnioski_urlopowe!$C$2:$C$101,"&lt;="&amp;EOMONTH(DATE(2027,1,1),0)))</f>
      </c>
      <c r="G2" s="9">
        <f>IF($A2="","",SUMIFS(Wnioski_urlopowe!$G$2:$G$101,Wnioski_urlopowe!$A$2:$A$101,$A2,Wnioski_urlopowe!$C$2:$C$101,"&gt;="&amp;DATE(2027,2,1),Wnioski_urlopowe!$C$2:$C$101,"&lt;="&amp;EOMONTH(DATE(2027,2,1),0)))</f>
      </c>
      <c r="H2" s="9">
        <f>IF($A2="","",SUMIFS(Wnioski_urlopowe!$G$2:$G$101,Wnioski_urlopowe!$A$2:$A$101,$A2,Wnioski_urlopowe!$C$2:$C$101,"&gt;="&amp;DATE(2027,3,1),Wnioski_urlopowe!$C$2:$C$101,"&lt;="&amp;EOMONTH(DATE(2027,3,1),0)))</f>
      </c>
      <c r="I2" s="9">
        <f>IF($A2="","",SUMIFS(Wnioski_urlopowe!$G$2:$G$101,Wnioski_urlopowe!$A$2:$A$101,$A2,Wnioski_urlopowe!$C$2:$C$101,"&gt;="&amp;DATE(2027,4,1),Wnioski_urlopowe!$C$2:$C$101,"&lt;="&amp;EOMONTH(DATE(2027,4,1),0)))</f>
      </c>
      <c r="J2" s="9">
        <f>IF($A2="","",SUMIFS(Wnioski_urlopowe!$G$2:$G$101,Wnioski_urlopowe!$A$2:$A$101,$A2,Wnioski_urlopowe!$C$2:$C$101,"&gt;="&amp;DATE(2027,5,1),Wnioski_urlopowe!$C$2:$C$101,"&lt;="&amp;EOMONTH(DATE(2027,5,1),0)))</f>
      </c>
      <c r="K2" s="9">
        <f>IF($A2="","",SUMIFS(Wnioski_urlopowe!$G$2:$G$101,Wnioski_urlopowe!$A$2:$A$101,$A2,Wnioski_urlopowe!$C$2:$C$101,"&gt;="&amp;DATE(2027,6,1),Wnioski_urlopowe!$C$2:$C$101,"&lt;="&amp;EOMONTH(DATE(2027,6,1),0)))</f>
      </c>
      <c r="L2" s="9">
        <f>IF($A2="","",SUMIFS(Wnioski_urlopowe!$G$2:$G$101,Wnioski_urlopowe!$A$2:$A$101,$A2,Wnioski_urlopowe!$C$2:$C$101,"&gt;="&amp;DATE(2027,7,1),Wnioski_urlopowe!$C$2:$C$101,"&lt;="&amp;EOMONTH(DATE(2027,7,1),0)))</f>
      </c>
      <c r="M2" s="9">
        <f>IF($A2="","",SUMIFS(Wnioski_urlopowe!$G$2:$G$101,Wnioski_urlopowe!$A$2:$A$101,$A2,Wnioski_urlopowe!$C$2:$C$101,"&gt;="&amp;DATE(2027,8,1),Wnioski_urlopowe!$C$2:$C$101,"&lt;="&amp;EOMONTH(DATE(2027,8,1),0)))</f>
      </c>
      <c r="N2" s="9">
        <f>IF($A2="","",SUMIFS(Wnioski_urlopowe!$G$2:$G$101,Wnioski_urlopowe!$A$2:$A$101,$A2,Wnioski_urlopowe!$C$2:$C$101,"&gt;="&amp;DATE(2027,9,1),Wnioski_urlopowe!$C$2:$C$101,"&lt;="&amp;EOMONTH(DATE(2027,9,1),0)))</f>
      </c>
      <c r="O2" s="9">
        <f>IF($A2="","",SUMIFS(Wnioski_urlopowe!$G$2:$G$101,Wnioski_urlopowe!$A$2:$A$101,$A2,Wnioski_urlopowe!$C$2:$C$101,"&gt;="&amp;DATE(2027,10,1),Wnioski_urlopowe!$C$2:$C$101,"&lt;="&amp;EOMONTH(DATE(2027,10,1),0)))</f>
      </c>
      <c r="P2" s="9">
        <f>IF($A2="","",SUMIFS(Wnioski_urlopowe!$G$2:$G$101,Wnioski_urlopowe!$A$2:$A$101,$A2,Wnioski_urlopowe!$C$2:$C$101,"&gt;="&amp;DATE(2027,11,1),Wnioski_urlopowe!$C$2:$C$101,"&lt;="&amp;EOMONTH(DATE(2027,11,1),0)))</f>
      </c>
      <c r="Q2" s="9">
        <f>IF($A2="","",SUMIFS(Wnioski_urlopowe!$G$2:$G$101,Wnioski_urlopowe!$A$2:$A$101,$A2,Wnioski_urlopowe!$C$2:$C$101,"&gt;="&amp;DATE(2027,12,1),Wnioski_urlopowe!$C$2:$C$101,"&lt;="&amp;EOMONTH(DATE(2027,12,1),0)))</f>
      </c>
    </row>
    <row r="3" spans="1:17" x14ac:dyDescent="0.25">
      <c r="A3" s="8">
        <f>IF(Pracownicy!A3="","",Pracownicy!A3)</f>
      </c>
      <c r="B3" s="8">
        <f>IF(Pracownicy!A3="","",Pracownicy!B3)</f>
      </c>
      <c r="C3" s="8">
        <f>IF(Pracownicy!A3="","",Pracownicy!D3)</f>
      </c>
      <c r="D3" s="8">
        <f>IF(Pracownicy!A3="","",Pracownicy!E3)</f>
      </c>
      <c r="E3" s="8">
        <f>IF(Pracownicy!A3="","",Pracownicy!F3)</f>
      </c>
      <c r="F3" s="10">
        <f>IF($A3="","",SUMIFS(Wnioski_urlopowe!$G$2:$G$101,Wnioski_urlopowe!$A$2:$A$101,$A3,Wnioski_urlopowe!$C$2:$C$101,"&gt;="&amp;DATE(2027,1,1),Wnioski_urlopowe!$C$2:$C$101,"&lt;="&amp;EOMONTH(DATE(2027,1,1),0)))</f>
      </c>
      <c r="G3" s="10">
        <f>IF($A3="","",SUMIFS(Wnioski_urlopowe!$G$2:$G$101,Wnioski_urlopowe!$A$2:$A$101,$A3,Wnioski_urlopowe!$C$2:$C$101,"&gt;="&amp;DATE(2027,2,1),Wnioski_urlopowe!$C$2:$C$101,"&lt;="&amp;EOMONTH(DATE(2027,2,1),0)))</f>
      </c>
      <c r="H3" s="10">
        <f>IF($A3="","",SUMIFS(Wnioski_urlopowe!$G$2:$G$101,Wnioski_urlopowe!$A$2:$A$101,$A3,Wnioski_urlopowe!$C$2:$C$101,"&gt;="&amp;DATE(2027,3,1),Wnioski_urlopowe!$C$2:$C$101,"&lt;="&amp;EOMONTH(DATE(2027,3,1),0)))</f>
      </c>
      <c r="I3" s="10">
        <f>IF($A3="","",SUMIFS(Wnioski_urlopowe!$G$2:$G$101,Wnioski_urlopowe!$A$2:$A$101,$A3,Wnioski_urlopowe!$C$2:$C$101,"&gt;="&amp;DATE(2027,4,1),Wnioski_urlopowe!$C$2:$C$101,"&lt;="&amp;EOMONTH(DATE(2027,4,1),0)))</f>
      </c>
      <c r="J3" s="10">
        <f>IF($A3="","",SUMIFS(Wnioski_urlopowe!$G$2:$G$101,Wnioski_urlopowe!$A$2:$A$101,$A3,Wnioski_urlopowe!$C$2:$C$101,"&gt;="&amp;DATE(2027,5,1),Wnioski_urlopowe!$C$2:$C$101,"&lt;="&amp;EOMONTH(DATE(2027,5,1),0)))</f>
      </c>
      <c r="K3" s="10">
        <f>IF($A3="","",SUMIFS(Wnioski_urlopowe!$G$2:$G$101,Wnioski_urlopowe!$A$2:$A$101,$A3,Wnioski_urlopowe!$C$2:$C$101,"&gt;="&amp;DATE(2027,6,1),Wnioski_urlopowe!$C$2:$C$101,"&lt;="&amp;EOMONTH(DATE(2027,6,1),0)))</f>
      </c>
      <c r="L3" s="10">
        <f>IF($A3="","",SUMIFS(Wnioski_urlopowe!$G$2:$G$101,Wnioski_urlopowe!$A$2:$A$101,$A3,Wnioski_urlopowe!$C$2:$C$101,"&gt;="&amp;DATE(2027,7,1),Wnioski_urlopowe!$C$2:$C$101,"&lt;="&amp;EOMONTH(DATE(2027,7,1),0)))</f>
      </c>
      <c r="M3" s="10">
        <f>IF($A3="","",SUMIFS(Wnioski_urlopowe!$G$2:$G$101,Wnioski_urlopowe!$A$2:$A$101,$A3,Wnioski_urlopowe!$C$2:$C$101,"&gt;="&amp;DATE(2027,8,1),Wnioski_urlopowe!$C$2:$C$101,"&lt;="&amp;EOMONTH(DATE(2027,8,1),0)))</f>
      </c>
      <c r="N3" s="10">
        <f>IF($A3="","",SUMIFS(Wnioski_urlopowe!$G$2:$G$101,Wnioski_urlopowe!$A$2:$A$101,$A3,Wnioski_urlopowe!$C$2:$C$101,"&gt;="&amp;DATE(2027,9,1),Wnioski_urlopowe!$C$2:$C$101,"&lt;="&amp;EOMONTH(DATE(2027,9,1),0)))</f>
      </c>
      <c r="O3" s="10">
        <f>IF($A3="","",SUMIFS(Wnioski_urlopowe!$G$2:$G$101,Wnioski_urlopowe!$A$2:$A$101,$A3,Wnioski_urlopowe!$C$2:$C$101,"&gt;="&amp;DATE(2027,10,1),Wnioski_urlopowe!$C$2:$C$101,"&lt;="&amp;EOMONTH(DATE(2027,10,1),0)))</f>
      </c>
      <c r="P3" s="10">
        <f>IF($A3="","",SUMIFS(Wnioski_urlopowe!$G$2:$G$101,Wnioski_urlopowe!$A$2:$A$101,$A3,Wnioski_urlopowe!$C$2:$C$101,"&gt;="&amp;DATE(2027,11,1),Wnioski_urlopowe!$C$2:$C$101,"&lt;="&amp;EOMONTH(DATE(2027,11,1),0)))</f>
      </c>
      <c r="Q3" s="10">
        <f>IF($A3="","",SUMIFS(Wnioski_urlopowe!$G$2:$G$101,Wnioski_urlopowe!$A$2:$A$101,$A3,Wnioski_urlopowe!$C$2:$C$101,"&gt;="&amp;DATE(2027,12,1),Wnioski_urlopowe!$C$2:$C$101,"&lt;="&amp;EOMONTH(DATE(2027,12,1),0)))</f>
      </c>
    </row>
    <row r="4" spans="1:17" x14ac:dyDescent="0.25">
      <c r="A4">
        <f>IF(Pracownicy!A4="","",Pracownicy!A4)</f>
      </c>
      <c r="B4">
        <f>IF(Pracownicy!A4="","",Pracownicy!B4)</f>
      </c>
      <c r="C4">
        <f>IF(Pracownicy!A4="","",Pracownicy!D4)</f>
      </c>
      <c r="D4">
        <f>IF(Pracownicy!A4="","",Pracownicy!E4)</f>
      </c>
      <c r="E4">
        <f>IF(Pracownicy!A4="","",Pracownicy!F4)</f>
      </c>
      <c r="F4" s="9">
        <f>IF($A4="","",SUMIFS(Wnioski_urlopowe!$G$2:$G$101,Wnioski_urlopowe!$A$2:$A$101,$A4,Wnioski_urlopowe!$C$2:$C$101,"&gt;="&amp;DATE(2027,1,1),Wnioski_urlopowe!$C$2:$C$101,"&lt;="&amp;EOMONTH(DATE(2027,1,1),0)))</f>
      </c>
      <c r="G4" s="9">
        <f>IF($A4="","",SUMIFS(Wnioski_urlopowe!$G$2:$G$101,Wnioski_urlopowe!$A$2:$A$101,$A4,Wnioski_urlopowe!$C$2:$C$101,"&gt;="&amp;DATE(2027,2,1),Wnioski_urlopowe!$C$2:$C$101,"&lt;="&amp;EOMONTH(DATE(2027,2,1),0)))</f>
      </c>
      <c r="H4" s="9">
        <f>IF($A4="","",SUMIFS(Wnioski_urlopowe!$G$2:$G$101,Wnioski_urlopowe!$A$2:$A$101,$A4,Wnioski_urlopowe!$C$2:$C$101,"&gt;="&amp;DATE(2027,3,1),Wnioski_urlopowe!$C$2:$C$101,"&lt;="&amp;EOMONTH(DATE(2027,3,1),0)))</f>
      </c>
      <c r="I4" s="9">
        <f>IF($A4="","",SUMIFS(Wnioski_urlopowe!$G$2:$G$101,Wnioski_urlopowe!$A$2:$A$101,$A4,Wnioski_urlopowe!$C$2:$C$101,"&gt;="&amp;DATE(2027,4,1),Wnioski_urlopowe!$C$2:$C$101,"&lt;="&amp;EOMONTH(DATE(2027,4,1),0)))</f>
      </c>
      <c r="J4" s="9">
        <f>IF($A4="","",SUMIFS(Wnioski_urlopowe!$G$2:$G$101,Wnioski_urlopowe!$A$2:$A$101,$A4,Wnioski_urlopowe!$C$2:$C$101,"&gt;="&amp;DATE(2027,5,1),Wnioski_urlopowe!$C$2:$C$101,"&lt;="&amp;EOMONTH(DATE(2027,5,1),0)))</f>
      </c>
      <c r="K4" s="9">
        <f>IF($A4="","",SUMIFS(Wnioski_urlopowe!$G$2:$G$101,Wnioski_urlopowe!$A$2:$A$101,$A4,Wnioski_urlopowe!$C$2:$C$101,"&gt;="&amp;DATE(2027,6,1),Wnioski_urlopowe!$C$2:$C$101,"&lt;="&amp;EOMONTH(DATE(2027,6,1),0)))</f>
      </c>
      <c r="L4" s="9">
        <f>IF($A4="","",SUMIFS(Wnioski_urlopowe!$G$2:$G$101,Wnioski_urlopowe!$A$2:$A$101,$A4,Wnioski_urlopowe!$C$2:$C$101,"&gt;="&amp;DATE(2027,7,1),Wnioski_urlopowe!$C$2:$C$101,"&lt;="&amp;EOMONTH(DATE(2027,7,1),0)))</f>
      </c>
      <c r="M4" s="9">
        <f>IF($A4="","",SUMIFS(Wnioski_urlopowe!$G$2:$G$101,Wnioski_urlopowe!$A$2:$A$101,$A4,Wnioski_urlopowe!$C$2:$C$101,"&gt;="&amp;DATE(2027,8,1),Wnioski_urlopowe!$C$2:$C$101,"&lt;="&amp;EOMONTH(DATE(2027,8,1),0)))</f>
      </c>
      <c r="N4" s="9">
        <f>IF($A4="","",SUMIFS(Wnioski_urlopowe!$G$2:$G$101,Wnioski_urlopowe!$A$2:$A$101,$A4,Wnioski_urlopowe!$C$2:$C$101,"&gt;="&amp;DATE(2027,9,1),Wnioski_urlopowe!$C$2:$C$101,"&lt;="&amp;EOMONTH(DATE(2027,9,1),0)))</f>
      </c>
      <c r="O4" s="9">
        <f>IF($A4="","",SUMIFS(Wnioski_urlopowe!$G$2:$G$101,Wnioski_urlopowe!$A$2:$A$101,$A4,Wnioski_urlopowe!$C$2:$C$101,"&gt;="&amp;DATE(2027,10,1),Wnioski_urlopowe!$C$2:$C$101,"&lt;="&amp;EOMONTH(DATE(2027,10,1),0)))</f>
      </c>
      <c r="P4" s="9">
        <f>IF($A4="","",SUMIFS(Wnioski_urlopowe!$G$2:$G$101,Wnioski_urlopowe!$A$2:$A$101,$A4,Wnioski_urlopowe!$C$2:$C$101,"&gt;="&amp;DATE(2027,11,1),Wnioski_urlopowe!$C$2:$C$101,"&lt;="&amp;EOMONTH(DATE(2027,11,1),0)))</f>
      </c>
      <c r="Q4" s="9">
        <f>IF($A4="","",SUMIFS(Wnioski_urlopowe!$G$2:$G$101,Wnioski_urlopowe!$A$2:$A$101,$A4,Wnioski_urlopowe!$C$2:$C$101,"&gt;="&amp;DATE(2027,12,1),Wnioski_urlopowe!$C$2:$C$101,"&lt;="&amp;EOMONTH(DATE(2027,12,1),0)))</f>
      </c>
    </row>
    <row r="5" spans="1:17" x14ac:dyDescent="0.25">
      <c r="A5" s="8">
        <f>IF(Pracownicy!A5="","",Pracownicy!A5)</f>
      </c>
      <c r="B5" s="8">
        <f>IF(Pracownicy!A5="","",Pracownicy!B5)</f>
      </c>
      <c r="C5" s="8">
        <f>IF(Pracownicy!A5="","",Pracownicy!D5)</f>
      </c>
      <c r="D5" s="8">
        <f>IF(Pracownicy!A5="","",Pracownicy!E5)</f>
      </c>
      <c r="E5" s="8">
        <f>IF(Pracownicy!A5="","",Pracownicy!F5)</f>
      </c>
      <c r="F5" s="10">
        <f>IF($A5="","",SUMIFS(Wnioski_urlopowe!$G$2:$G$101,Wnioski_urlopowe!$A$2:$A$101,$A5,Wnioski_urlopowe!$C$2:$C$101,"&gt;="&amp;DATE(2027,1,1),Wnioski_urlopowe!$C$2:$C$101,"&lt;="&amp;EOMONTH(DATE(2027,1,1),0)))</f>
      </c>
      <c r="G5" s="10">
        <f>IF($A5="","",SUMIFS(Wnioski_urlopowe!$G$2:$G$101,Wnioski_urlopowe!$A$2:$A$101,$A5,Wnioski_urlopowe!$C$2:$C$101,"&gt;="&amp;DATE(2027,2,1),Wnioski_urlopowe!$C$2:$C$101,"&lt;="&amp;EOMONTH(DATE(2027,2,1),0)))</f>
      </c>
      <c r="H5" s="10">
        <f>IF($A5="","",SUMIFS(Wnioski_urlopowe!$G$2:$G$101,Wnioski_urlopowe!$A$2:$A$101,$A5,Wnioski_urlopowe!$C$2:$C$101,"&gt;="&amp;DATE(2027,3,1),Wnioski_urlopowe!$C$2:$C$101,"&lt;="&amp;EOMONTH(DATE(2027,3,1),0)))</f>
      </c>
      <c r="I5" s="10">
        <f>IF($A5="","",SUMIFS(Wnioski_urlopowe!$G$2:$G$101,Wnioski_urlopowe!$A$2:$A$101,$A5,Wnioski_urlopowe!$C$2:$C$101,"&gt;="&amp;DATE(2027,4,1),Wnioski_urlopowe!$C$2:$C$101,"&lt;="&amp;EOMONTH(DATE(2027,4,1),0)))</f>
      </c>
      <c r="J5" s="10">
        <f>IF($A5="","",SUMIFS(Wnioski_urlopowe!$G$2:$G$101,Wnioski_urlopowe!$A$2:$A$101,$A5,Wnioski_urlopowe!$C$2:$C$101,"&gt;="&amp;DATE(2027,5,1),Wnioski_urlopowe!$C$2:$C$101,"&lt;="&amp;EOMONTH(DATE(2027,5,1),0)))</f>
      </c>
      <c r="K5" s="10">
        <f>IF($A5="","",SUMIFS(Wnioski_urlopowe!$G$2:$G$101,Wnioski_urlopowe!$A$2:$A$101,$A5,Wnioski_urlopowe!$C$2:$C$101,"&gt;="&amp;DATE(2027,6,1),Wnioski_urlopowe!$C$2:$C$101,"&lt;="&amp;EOMONTH(DATE(2027,6,1),0)))</f>
      </c>
      <c r="L5" s="10">
        <f>IF($A5="","",SUMIFS(Wnioski_urlopowe!$G$2:$G$101,Wnioski_urlopowe!$A$2:$A$101,$A5,Wnioski_urlopowe!$C$2:$C$101,"&gt;="&amp;DATE(2027,7,1),Wnioski_urlopowe!$C$2:$C$101,"&lt;="&amp;EOMONTH(DATE(2027,7,1),0)))</f>
      </c>
      <c r="M5" s="10">
        <f>IF($A5="","",SUMIFS(Wnioski_urlopowe!$G$2:$G$101,Wnioski_urlopowe!$A$2:$A$101,$A5,Wnioski_urlopowe!$C$2:$C$101,"&gt;="&amp;DATE(2027,8,1),Wnioski_urlopowe!$C$2:$C$101,"&lt;="&amp;EOMONTH(DATE(2027,8,1),0)))</f>
      </c>
      <c r="N5" s="10">
        <f>IF($A5="","",SUMIFS(Wnioski_urlopowe!$G$2:$G$101,Wnioski_urlopowe!$A$2:$A$101,$A5,Wnioski_urlopowe!$C$2:$C$101,"&gt;="&amp;DATE(2027,9,1),Wnioski_urlopowe!$C$2:$C$101,"&lt;="&amp;EOMONTH(DATE(2027,9,1),0)))</f>
      </c>
      <c r="O5" s="10">
        <f>IF($A5="","",SUMIFS(Wnioski_urlopowe!$G$2:$G$101,Wnioski_urlopowe!$A$2:$A$101,$A5,Wnioski_urlopowe!$C$2:$C$101,"&gt;="&amp;DATE(2027,10,1),Wnioski_urlopowe!$C$2:$C$101,"&lt;="&amp;EOMONTH(DATE(2027,10,1),0)))</f>
      </c>
      <c r="P5" s="10">
        <f>IF($A5="","",SUMIFS(Wnioski_urlopowe!$G$2:$G$101,Wnioski_urlopowe!$A$2:$A$101,$A5,Wnioski_urlopowe!$C$2:$C$101,"&gt;="&amp;DATE(2027,11,1),Wnioski_urlopowe!$C$2:$C$101,"&lt;="&amp;EOMONTH(DATE(2027,11,1),0)))</f>
      </c>
      <c r="Q5" s="10">
        <f>IF($A5="","",SUMIFS(Wnioski_urlopowe!$G$2:$G$101,Wnioski_urlopowe!$A$2:$A$101,$A5,Wnioski_urlopowe!$C$2:$C$101,"&gt;="&amp;DATE(2027,12,1),Wnioski_urlopowe!$C$2:$C$101,"&lt;="&amp;EOMONTH(DATE(2027,12,1),0)))</f>
      </c>
    </row>
    <row r="6" spans="1:17" x14ac:dyDescent="0.25">
      <c r="A6">
        <f>IF(Pracownicy!A6="","",Pracownicy!A6)</f>
      </c>
      <c r="B6">
        <f>IF(Pracownicy!A6="","",Pracownicy!B6)</f>
      </c>
      <c r="C6">
        <f>IF(Pracownicy!A6="","",Pracownicy!D6)</f>
      </c>
      <c r="D6">
        <f>IF(Pracownicy!A6="","",Pracownicy!E6)</f>
      </c>
      <c r="E6">
        <f>IF(Pracownicy!A6="","",Pracownicy!F6)</f>
      </c>
      <c r="F6" s="9">
        <f>IF($A6="","",SUMIFS(Wnioski_urlopowe!$G$2:$G$101,Wnioski_urlopowe!$A$2:$A$101,$A6,Wnioski_urlopowe!$C$2:$C$101,"&gt;="&amp;DATE(2027,1,1),Wnioski_urlopowe!$C$2:$C$101,"&lt;="&amp;EOMONTH(DATE(2027,1,1),0)))</f>
      </c>
      <c r="G6" s="9">
        <f>IF($A6="","",SUMIFS(Wnioski_urlopowe!$G$2:$G$101,Wnioski_urlopowe!$A$2:$A$101,$A6,Wnioski_urlopowe!$C$2:$C$101,"&gt;="&amp;DATE(2027,2,1),Wnioski_urlopowe!$C$2:$C$101,"&lt;="&amp;EOMONTH(DATE(2027,2,1),0)))</f>
      </c>
      <c r="H6" s="9">
        <f>IF($A6="","",SUMIFS(Wnioski_urlopowe!$G$2:$G$101,Wnioski_urlopowe!$A$2:$A$101,$A6,Wnioski_urlopowe!$C$2:$C$101,"&gt;="&amp;DATE(2027,3,1),Wnioski_urlopowe!$C$2:$C$101,"&lt;="&amp;EOMONTH(DATE(2027,3,1),0)))</f>
      </c>
      <c r="I6" s="9">
        <f>IF($A6="","",SUMIFS(Wnioski_urlopowe!$G$2:$G$101,Wnioski_urlopowe!$A$2:$A$101,$A6,Wnioski_urlopowe!$C$2:$C$101,"&gt;="&amp;DATE(2027,4,1),Wnioski_urlopowe!$C$2:$C$101,"&lt;="&amp;EOMONTH(DATE(2027,4,1),0)))</f>
      </c>
      <c r="J6" s="9">
        <f>IF($A6="","",SUMIFS(Wnioski_urlopowe!$G$2:$G$101,Wnioski_urlopowe!$A$2:$A$101,$A6,Wnioski_urlopowe!$C$2:$C$101,"&gt;="&amp;DATE(2027,5,1),Wnioski_urlopowe!$C$2:$C$101,"&lt;="&amp;EOMONTH(DATE(2027,5,1),0)))</f>
      </c>
      <c r="K6" s="9">
        <f>IF($A6="","",SUMIFS(Wnioski_urlopowe!$G$2:$G$101,Wnioski_urlopowe!$A$2:$A$101,$A6,Wnioski_urlopowe!$C$2:$C$101,"&gt;="&amp;DATE(2027,6,1),Wnioski_urlopowe!$C$2:$C$101,"&lt;="&amp;EOMONTH(DATE(2027,6,1),0)))</f>
      </c>
      <c r="L6" s="9">
        <f>IF($A6="","",SUMIFS(Wnioski_urlopowe!$G$2:$G$101,Wnioski_urlopowe!$A$2:$A$101,$A6,Wnioski_urlopowe!$C$2:$C$101,"&gt;="&amp;DATE(2027,7,1),Wnioski_urlopowe!$C$2:$C$101,"&lt;="&amp;EOMONTH(DATE(2027,7,1),0)))</f>
      </c>
      <c r="M6" s="9">
        <f>IF($A6="","",SUMIFS(Wnioski_urlopowe!$G$2:$G$101,Wnioski_urlopowe!$A$2:$A$101,$A6,Wnioski_urlopowe!$C$2:$C$101,"&gt;="&amp;DATE(2027,8,1),Wnioski_urlopowe!$C$2:$C$101,"&lt;="&amp;EOMONTH(DATE(2027,8,1),0)))</f>
      </c>
      <c r="N6" s="9">
        <f>IF($A6="","",SUMIFS(Wnioski_urlopowe!$G$2:$G$101,Wnioski_urlopowe!$A$2:$A$101,$A6,Wnioski_urlopowe!$C$2:$C$101,"&gt;="&amp;DATE(2027,9,1),Wnioski_urlopowe!$C$2:$C$101,"&lt;="&amp;EOMONTH(DATE(2027,9,1),0)))</f>
      </c>
      <c r="O6" s="9">
        <f>IF($A6="","",SUMIFS(Wnioski_urlopowe!$G$2:$G$101,Wnioski_urlopowe!$A$2:$A$101,$A6,Wnioski_urlopowe!$C$2:$C$101,"&gt;="&amp;DATE(2027,10,1),Wnioski_urlopowe!$C$2:$C$101,"&lt;="&amp;EOMONTH(DATE(2027,10,1),0)))</f>
      </c>
      <c r="P6" s="9">
        <f>IF($A6="","",SUMIFS(Wnioski_urlopowe!$G$2:$G$101,Wnioski_urlopowe!$A$2:$A$101,$A6,Wnioski_urlopowe!$C$2:$C$101,"&gt;="&amp;DATE(2027,11,1),Wnioski_urlopowe!$C$2:$C$101,"&lt;="&amp;EOMONTH(DATE(2027,11,1),0)))</f>
      </c>
      <c r="Q6" s="9">
        <f>IF($A6="","",SUMIFS(Wnioski_urlopowe!$G$2:$G$101,Wnioski_urlopowe!$A$2:$A$101,$A6,Wnioski_urlopowe!$C$2:$C$101,"&gt;="&amp;DATE(2027,12,1),Wnioski_urlopowe!$C$2:$C$101,"&lt;="&amp;EOMONTH(DATE(2027,12,1),0)))</f>
      </c>
    </row>
    <row r="7" spans="1:17" x14ac:dyDescent="0.25">
      <c r="A7" s="8">
        <f>IF(Pracownicy!A7="","",Pracownicy!A7)</f>
      </c>
      <c r="B7" s="8">
        <f>IF(Pracownicy!A7="","",Pracownicy!B7)</f>
      </c>
      <c r="C7" s="8">
        <f>IF(Pracownicy!A7="","",Pracownicy!D7)</f>
      </c>
      <c r="D7" s="8">
        <f>IF(Pracownicy!A7="","",Pracownicy!E7)</f>
      </c>
      <c r="E7" s="8">
        <f>IF(Pracownicy!A7="","",Pracownicy!F7)</f>
      </c>
      <c r="F7" s="10">
        <f>IF($A7="","",SUMIFS(Wnioski_urlopowe!$G$2:$G$101,Wnioski_urlopowe!$A$2:$A$101,$A7,Wnioski_urlopowe!$C$2:$C$101,"&gt;="&amp;DATE(2027,1,1),Wnioski_urlopowe!$C$2:$C$101,"&lt;="&amp;EOMONTH(DATE(2027,1,1),0)))</f>
      </c>
      <c r="G7" s="10">
        <f>IF($A7="","",SUMIFS(Wnioski_urlopowe!$G$2:$G$101,Wnioski_urlopowe!$A$2:$A$101,$A7,Wnioski_urlopowe!$C$2:$C$101,"&gt;="&amp;DATE(2027,2,1),Wnioski_urlopowe!$C$2:$C$101,"&lt;="&amp;EOMONTH(DATE(2027,2,1),0)))</f>
      </c>
      <c r="H7" s="10">
        <f>IF($A7="","",SUMIFS(Wnioski_urlopowe!$G$2:$G$101,Wnioski_urlopowe!$A$2:$A$101,$A7,Wnioski_urlopowe!$C$2:$C$101,"&gt;="&amp;DATE(2027,3,1),Wnioski_urlopowe!$C$2:$C$101,"&lt;="&amp;EOMONTH(DATE(2027,3,1),0)))</f>
      </c>
      <c r="I7" s="10">
        <f>IF($A7="","",SUMIFS(Wnioski_urlopowe!$G$2:$G$101,Wnioski_urlopowe!$A$2:$A$101,$A7,Wnioski_urlopowe!$C$2:$C$101,"&gt;="&amp;DATE(2027,4,1),Wnioski_urlopowe!$C$2:$C$101,"&lt;="&amp;EOMONTH(DATE(2027,4,1),0)))</f>
      </c>
      <c r="J7" s="10">
        <f>IF($A7="","",SUMIFS(Wnioski_urlopowe!$G$2:$G$101,Wnioski_urlopowe!$A$2:$A$101,$A7,Wnioski_urlopowe!$C$2:$C$101,"&gt;="&amp;DATE(2027,5,1),Wnioski_urlopowe!$C$2:$C$101,"&lt;="&amp;EOMONTH(DATE(2027,5,1),0)))</f>
      </c>
      <c r="K7" s="10">
        <f>IF($A7="","",SUMIFS(Wnioski_urlopowe!$G$2:$G$101,Wnioski_urlopowe!$A$2:$A$101,$A7,Wnioski_urlopowe!$C$2:$C$101,"&gt;="&amp;DATE(2027,6,1),Wnioski_urlopowe!$C$2:$C$101,"&lt;="&amp;EOMONTH(DATE(2027,6,1),0)))</f>
      </c>
      <c r="L7" s="10">
        <f>IF($A7="","",SUMIFS(Wnioski_urlopowe!$G$2:$G$101,Wnioski_urlopowe!$A$2:$A$101,$A7,Wnioski_urlopowe!$C$2:$C$101,"&gt;="&amp;DATE(2027,7,1),Wnioski_urlopowe!$C$2:$C$101,"&lt;="&amp;EOMONTH(DATE(2027,7,1),0)))</f>
      </c>
      <c r="M7" s="10">
        <f>IF($A7="","",SUMIFS(Wnioski_urlopowe!$G$2:$G$101,Wnioski_urlopowe!$A$2:$A$101,$A7,Wnioski_urlopowe!$C$2:$C$101,"&gt;="&amp;DATE(2027,8,1),Wnioski_urlopowe!$C$2:$C$101,"&lt;="&amp;EOMONTH(DATE(2027,8,1),0)))</f>
      </c>
      <c r="N7" s="10">
        <f>IF($A7="","",SUMIFS(Wnioski_urlopowe!$G$2:$G$101,Wnioski_urlopowe!$A$2:$A$101,$A7,Wnioski_urlopowe!$C$2:$C$101,"&gt;="&amp;DATE(2027,9,1),Wnioski_urlopowe!$C$2:$C$101,"&lt;="&amp;EOMONTH(DATE(2027,9,1),0)))</f>
      </c>
      <c r="O7" s="10">
        <f>IF($A7="","",SUMIFS(Wnioski_urlopowe!$G$2:$G$101,Wnioski_urlopowe!$A$2:$A$101,$A7,Wnioski_urlopowe!$C$2:$C$101,"&gt;="&amp;DATE(2027,10,1),Wnioski_urlopowe!$C$2:$C$101,"&lt;="&amp;EOMONTH(DATE(2027,10,1),0)))</f>
      </c>
      <c r="P7" s="10">
        <f>IF($A7="","",SUMIFS(Wnioski_urlopowe!$G$2:$G$101,Wnioski_urlopowe!$A$2:$A$101,$A7,Wnioski_urlopowe!$C$2:$C$101,"&gt;="&amp;DATE(2027,11,1),Wnioski_urlopowe!$C$2:$C$101,"&lt;="&amp;EOMONTH(DATE(2027,11,1),0)))</f>
      </c>
      <c r="Q7" s="10">
        <f>IF($A7="","",SUMIFS(Wnioski_urlopowe!$G$2:$G$101,Wnioski_urlopowe!$A$2:$A$101,$A7,Wnioski_urlopowe!$C$2:$C$101,"&gt;="&amp;DATE(2027,12,1),Wnioski_urlopowe!$C$2:$C$101,"&lt;="&amp;EOMONTH(DATE(2027,12,1),0)))</f>
      </c>
    </row>
    <row r="8" spans="1:17" x14ac:dyDescent="0.25">
      <c r="A8">
        <f>IF(Pracownicy!A8="","",Pracownicy!A8)</f>
      </c>
      <c r="B8">
        <f>IF(Pracownicy!A8="","",Pracownicy!B8)</f>
      </c>
      <c r="C8">
        <f>IF(Pracownicy!A8="","",Pracownicy!D8)</f>
      </c>
      <c r="D8">
        <f>IF(Pracownicy!A8="","",Pracownicy!E8)</f>
      </c>
      <c r="E8">
        <f>IF(Pracownicy!A8="","",Pracownicy!F8)</f>
      </c>
      <c r="F8" s="9">
        <f>IF($A8="","",SUMIFS(Wnioski_urlopowe!$G$2:$G$101,Wnioski_urlopowe!$A$2:$A$101,$A8,Wnioski_urlopowe!$C$2:$C$101,"&gt;="&amp;DATE(2027,1,1),Wnioski_urlopowe!$C$2:$C$101,"&lt;="&amp;EOMONTH(DATE(2027,1,1),0)))</f>
      </c>
      <c r="G8" s="9">
        <f>IF($A8="","",SUMIFS(Wnioski_urlopowe!$G$2:$G$101,Wnioski_urlopowe!$A$2:$A$101,$A8,Wnioski_urlopowe!$C$2:$C$101,"&gt;="&amp;DATE(2027,2,1),Wnioski_urlopowe!$C$2:$C$101,"&lt;="&amp;EOMONTH(DATE(2027,2,1),0)))</f>
      </c>
      <c r="H8" s="9">
        <f>IF($A8="","",SUMIFS(Wnioski_urlopowe!$G$2:$G$101,Wnioski_urlopowe!$A$2:$A$101,$A8,Wnioski_urlopowe!$C$2:$C$101,"&gt;="&amp;DATE(2027,3,1),Wnioski_urlopowe!$C$2:$C$101,"&lt;="&amp;EOMONTH(DATE(2027,3,1),0)))</f>
      </c>
      <c r="I8" s="9">
        <f>IF($A8="","",SUMIFS(Wnioski_urlopowe!$G$2:$G$101,Wnioski_urlopowe!$A$2:$A$101,$A8,Wnioski_urlopowe!$C$2:$C$101,"&gt;="&amp;DATE(2027,4,1),Wnioski_urlopowe!$C$2:$C$101,"&lt;="&amp;EOMONTH(DATE(2027,4,1),0)))</f>
      </c>
      <c r="J8" s="9">
        <f>IF($A8="","",SUMIFS(Wnioski_urlopowe!$G$2:$G$101,Wnioski_urlopowe!$A$2:$A$101,$A8,Wnioski_urlopowe!$C$2:$C$101,"&gt;="&amp;DATE(2027,5,1),Wnioski_urlopowe!$C$2:$C$101,"&lt;="&amp;EOMONTH(DATE(2027,5,1),0)))</f>
      </c>
      <c r="K8" s="9">
        <f>IF($A8="","",SUMIFS(Wnioski_urlopowe!$G$2:$G$101,Wnioski_urlopowe!$A$2:$A$101,$A8,Wnioski_urlopowe!$C$2:$C$101,"&gt;="&amp;DATE(2027,6,1),Wnioski_urlopowe!$C$2:$C$101,"&lt;="&amp;EOMONTH(DATE(2027,6,1),0)))</f>
      </c>
      <c r="L8" s="9">
        <f>IF($A8="","",SUMIFS(Wnioski_urlopowe!$G$2:$G$101,Wnioski_urlopowe!$A$2:$A$101,$A8,Wnioski_urlopowe!$C$2:$C$101,"&gt;="&amp;DATE(2027,7,1),Wnioski_urlopowe!$C$2:$C$101,"&lt;="&amp;EOMONTH(DATE(2027,7,1),0)))</f>
      </c>
      <c r="M8" s="9">
        <f>IF($A8="","",SUMIFS(Wnioski_urlopowe!$G$2:$G$101,Wnioski_urlopowe!$A$2:$A$101,$A8,Wnioski_urlopowe!$C$2:$C$101,"&gt;="&amp;DATE(2027,8,1),Wnioski_urlopowe!$C$2:$C$101,"&lt;="&amp;EOMONTH(DATE(2027,8,1),0)))</f>
      </c>
      <c r="N8" s="9">
        <f>IF($A8="","",SUMIFS(Wnioski_urlopowe!$G$2:$G$101,Wnioski_urlopowe!$A$2:$A$101,$A8,Wnioski_urlopowe!$C$2:$C$101,"&gt;="&amp;DATE(2027,9,1),Wnioski_urlopowe!$C$2:$C$101,"&lt;="&amp;EOMONTH(DATE(2027,9,1),0)))</f>
      </c>
      <c r="O8" s="9">
        <f>IF($A8="","",SUMIFS(Wnioski_urlopowe!$G$2:$G$101,Wnioski_urlopowe!$A$2:$A$101,$A8,Wnioski_urlopowe!$C$2:$C$101,"&gt;="&amp;DATE(2027,10,1),Wnioski_urlopowe!$C$2:$C$101,"&lt;="&amp;EOMONTH(DATE(2027,10,1),0)))</f>
      </c>
      <c r="P8" s="9">
        <f>IF($A8="","",SUMIFS(Wnioski_urlopowe!$G$2:$G$101,Wnioski_urlopowe!$A$2:$A$101,$A8,Wnioski_urlopowe!$C$2:$C$101,"&gt;="&amp;DATE(2027,11,1),Wnioski_urlopowe!$C$2:$C$101,"&lt;="&amp;EOMONTH(DATE(2027,11,1),0)))</f>
      </c>
      <c r="Q8" s="9">
        <f>IF($A8="","",SUMIFS(Wnioski_urlopowe!$G$2:$G$101,Wnioski_urlopowe!$A$2:$A$101,$A8,Wnioski_urlopowe!$C$2:$C$101,"&gt;="&amp;DATE(2027,12,1),Wnioski_urlopowe!$C$2:$C$101,"&lt;="&amp;EOMONTH(DATE(2027,12,1),0)))</f>
      </c>
    </row>
    <row r="9" spans="1:17" x14ac:dyDescent="0.25">
      <c r="A9" s="8">
        <f>IF(Pracownicy!A9="","",Pracownicy!A9)</f>
      </c>
      <c r="B9" s="8">
        <f>IF(Pracownicy!A9="","",Pracownicy!B9)</f>
      </c>
      <c r="C9" s="8">
        <f>IF(Pracownicy!A9="","",Pracownicy!D9)</f>
      </c>
      <c r="D9" s="8">
        <f>IF(Pracownicy!A9="","",Pracownicy!E9)</f>
      </c>
      <c r="E9" s="8">
        <f>IF(Pracownicy!A9="","",Pracownicy!F9)</f>
      </c>
      <c r="F9" s="10">
        <f>IF($A9="","",SUMIFS(Wnioski_urlopowe!$G$2:$G$101,Wnioski_urlopowe!$A$2:$A$101,$A9,Wnioski_urlopowe!$C$2:$C$101,"&gt;="&amp;DATE(2027,1,1),Wnioski_urlopowe!$C$2:$C$101,"&lt;="&amp;EOMONTH(DATE(2027,1,1),0)))</f>
      </c>
      <c r="G9" s="10">
        <f>IF($A9="","",SUMIFS(Wnioski_urlopowe!$G$2:$G$101,Wnioski_urlopowe!$A$2:$A$101,$A9,Wnioski_urlopowe!$C$2:$C$101,"&gt;="&amp;DATE(2027,2,1),Wnioski_urlopowe!$C$2:$C$101,"&lt;="&amp;EOMONTH(DATE(2027,2,1),0)))</f>
      </c>
      <c r="H9" s="10">
        <f>IF($A9="","",SUMIFS(Wnioski_urlopowe!$G$2:$G$101,Wnioski_urlopowe!$A$2:$A$101,$A9,Wnioski_urlopowe!$C$2:$C$101,"&gt;="&amp;DATE(2027,3,1),Wnioski_urlopowe!$C$2:$C$101,"&lt;="&amp;EOMONTH(DATE(2027,3,1),0)))</f>
      </c>
      <c r="I9" s="10">
        <f>IF($A9="","",SUMIFS(Wnioski_urlopowe!$G$2:$G$101,Wnioski_urlopowe!$A$2:$A$101,$A9,Wnioski_urlopowe!$C$2:$C$101,"&gt;="&amp;DATE(2027,4,1),Wnioski_urlopowe!$C$2:$C$101,"&lt;="&amp;EOMONTH(DATE(2027,4,1),0)))</f>
      </c>
      <c r="J9" s="10">
        <f>IF($A9="","",SUMIFS(Wnioski_urlopowe!$G$2:$G$101,Wnioski_urlopowe!$A$2:$A$101,$A9,Wnioski_urlopowe!$C$2:$C$101,"&gt;="&amp;DATE(2027,5,1),Wnioski_urlopowe!$C$2:$C$101,"&lt;="&amp;EOMONTH(DATE(2027,5,1),0)))</f>
      </c>
      <c r="K9" s="10">
        <f>IF($A9="","",SUMIFS(Wnioski_urlopowe!$G$2:$G$101,Wnioski_urlopowe!$A$2:$A$101,$A9,Wnioski_urlopowe!$C$2:$C$101,"&gt;="&amp;DATE(2027,6,1),Wnioski_urlopowe!$C$2:$C$101,"&lt;="&amp;EOMONTH(DATE(2027,6,1),0)))</f>
      </c>
      <c r="L9" s="10">
        <f>IF($A9="","",SUMIFS(Wnioski_urlopowe!$G$2:$G$101,Wnioski_urlopowe!$A$2:$A$101,$A9,Wnioski_urlopowe!$C$2:$C$101,"&gt;="&amp;DATE(2027,7,1),Wnioski_urlopowe!$C$2:$C$101,"&lt;="&amp;EOMONTH(DATE(2027,7,1),0)))</f>
      </c>
      <c r="M9" s="10">
        <f>IF($A9="","",SUMIFS(Wnioski_urlopowe!$G$2:$G$101,Wnioski_urlopowe!$A$2:$A$101,$A9,Wnioski_urlopowe!$C$2:$C$101,"&gt;="&amp;DATE(2027,8,1),Wnioski_urlopowe!$C$2:$C$101,"&lt;="&amp;EOMONTH(DATE(2027,8,1),0)))</f>
      </c>
      <c r="N9" s="10">
        <f>IF($A9="","",SUMIFS(Wnioski_urlopowe!$G$2:$G$101,Wnioski_urlopowe!$A$2:$A$101,$A9,Wnioski_urlopowe!$C$2:$C$101,"&gt;="&amp;DATE(2027,9,1),Wnioski_urlopowe!$C$2:$C$101,"&lt;="&amp;EOMONTH(DATE(2027,9,1),0)))</f>
      </c>
      <c r="O9" s="10">
        <f>IF($A9="","",SUMIFS(Wnioski_urlopowe!$G$2:$G$101,Wnioski_urlopowe!$A$2:$A$101,$A9,Wnioski_urlopowe!$C$2:$C$101,"&gt;="&amp;DATE(2027,10,1),Wnioski_urlopowe!$C$2:$C$101,"&lt;="&amp;EOMONTH(DATE(2027,10,1),0)))</f>
      </c>
      <c r="P9" s="10">
        <f>IF($A9="","",SUMIFS(Wnioski_urlopowe!$G$2:$G$101,Wnioski_urlopowe!$A$2:$A$101,$A9,Wnioski_urlopowe!$C$2:$C$101,"&gt;="&amp;DATE(2027,11,1),Wnioski_urlopowe!$C$2:$C$101,"&lt;="&amp;EOMONTH(DATE(2027,11,1),0)))</f>
      </c>
      <c r="Q9" s="10">
        <f>IF($A9="","",SUMIFS(Wnioski_urlopowe!$G$2:$G$101,Wnioski_urlopowe!$A$2:$A$101,$A9,Wnioski_urlopowe!$C$2:$C$101,"&gt;="&amp;DATE(2027,12,1),Wnioski_urlopowe!$C$2:$C$101,"&lt;="&amp;EOMONTH(DATE(2027,12,1),0)))</f>
      </c>
    </row>
    <row r="10" spans="1:17" x14ac:dyDescent="0.25">
      <c r="A10">
        <f>IF(Pracownicy!A10="","",Pracownicy!A10)</f>
      </c>
      <c r="B10">
        <f>IF(Pracownicy!A10="","",Pracownicy!B10)</f>
      </c>
      <c r="C10">
        <f>IF(Pracownicy!A10="","",Pracownicy!D10)</f>
      </c>
      <c r="D10">
        <f>IF(Pracownicy!A10="","",Pracownicy!E10)</f>
      </c>
      <c r="E10">
        <f>IF(Pracownicy!A10="","",Pracownicy!F10)</f>
      </c>
      <c r="F10" s="9">
        <f>IF($A10="","",SUMIFS(Wnioski_urlopowe!$G$2:$G$101,Wnioski_urlopowe!$A$2:$A$101,$A10,Wnioski_urlopowe!$C$2:$C$101,"&gt;="&amp;DATE(2027,1,1),Wnioski_urlopowe!$C$2:$C$101,"&lt;="&amp;EOMONTH(DATE(2027,1,1),0)))</f>
      </c>
      <c r="G10" s="9">
        <f>IF($A10="","",SUMIFS(Wnioski_urlopowe!$G$2:$G$101,Wnioski_urlopowe!$A$2:$A$101,$A10,Wnioski_urlopowe!$C$2:$C$101,"&gt;="&amp;DATE(2027,2,1),Wnioski_urlopowe!$C$2:$C$101,"&lt;="&amp;EOMONTH(DATE(2027,2,1),0)))</f>
      </c>
      <c r="H10" s="9">
        <f>IF($A10="","",SUMIFS(Wnioski_urlopowe!$G$2:$G$101,Wnioski_urlopowe!$A$2:$A$101,$A10,Wnioski_urlopowe!$C$2:$C$101,"&gt;="&amp;DATE(2027,3,1),Wnioski_urlopowe!$C$2:$C$101,"&lt;="&amp;EOMONTH(DATE(2027,3,1),0)))</f>
      </c>
      <c r="I10" s="9">
        <f>IF($A10="","",SUMIFS(Wnioski_urlopowe!$G$2:$G$101,Wnioski_urlopowe!$A$2:$A$101,$A10,Wnioski_urlopowe!$C$2:$C$101,"&gt;="&amp;DATE(2027,4,1),Wnioski_urlopowe!$C$2:$C$101,"&lt;="&amp;EOMONTH(DATE(2027,4,1),0)))</f>
      </c>
      <c r="J10" s="9">
        <f>IF($A10="","",SUMIFS(Wnioski_urlopowe!$G$2:$G$101,Wnioski_urlopowe!$A$2:$A$101,$A10,Wnioski_urlopowe!$C$2:$C$101,"&gt;="&amp;DATE(2027,5,1),Wnioski_urlopowe!$C$2:$C$101,"&lt;="&amp;EOMONTH(DATE(2027,5,1),0)))</f>
      </c>
      <c r="K10" s="9">
        <f>IF($A10="","",SUMIFS(Wnioski_urlopowe!$G$2:$G$101,Wnioski_urlopowe!$A$2:$A$101,$A10,Wnioski_urlopowe!$C$2:$C$101,"&gt;="&amp;DATE(2027,6,1),Wnioski_urlopowe!$C$2:$C$101,"&lt;="&amp;EOMONTH(DATE(2027,6,1),0)))</f>
      </c>
      <c r="L10" s="9">
        <f>IF($A10="","",SUMIFS(Wnioski_urlopowe!$G$2:$G$101,Wnioski_urlopowe!$A$2:$A$101,$A10,Wnioski_urlopowe!$C$2:$C$101,"&gt;="&amp;DATE(2027,7,1),Wnioski_urlopowe!$C$2:$C$101,"&lt;="&amp;EOMONTH(DATE(2027,7,1),0)))</f>
      </c>
      <c r="M10" s="9">
        <f>IF($A10="","",SUMIFS(Wnioski_urlopowe!$G$2:$G$101,Wnioski_urlopowe!$A$2:$A$101,$A10,Wnioski_urlopowe!$C$2:$C$101,"&gt;="&amp;DATE(2027,8,1),Wnioski_urlopowe!$C$2:$C$101,"&lt;="&amp;EOMONTH(DATE(2027,8,1),0)))</f>
      </c>
      <c r="N10" s="9">
        <f>IF($A10="","",SUMIFS(Wnioski_urlopowe!$G$2:$G$101,Wnioski_urlopowe!$A$2:$A$101,$A10,Wnioski_urlopowe!$C$2:$C$101,"&gt;="&amp;DATE(2027,9,1),Wnioski_urlopowe!$C$2:$C$101,"&lt;="&amp;EOMONTH(DATE(2027,9,1),0)))</f>
      </c>
      <c r="O10" s="9">
        <f>IF($A10="","",SUMIFS(Wnioski_urlopowe!$G$2:$G$101,Wnioski_urlopowe!$A$2:$A$101,$A10,Wnioski_urlopowe!$C$2:$C$101,"&gt;="&amp;DATE(2027,10,1),Wnioski_urlopowe!$C$2:$C$101,"&lt;="&amp;EOMONTH(DATE(2027,10,1),0)))</f>
      </c>
      <c r="P10" s="9">
        <f>IF($A10="","",SUMIFS(Wnioski_urlopowe!$G$2:$G$101,Wnioski_urlopowe!$A$2:$A$101,$A10,Wnioski_urlopowe!$C$2:$C$101,"&gt;="&amp;DATE(2027,11,1),Wnioski_urlopowe!$C$2:$C$101,"&lt;="&amp;EOMONTH(DATE(2027,11,1),0)))</f>
      </c>
      <c r="Q10" s="9">
        <f>IF($A10="","",SUMIFS(Wnioski_urlopowe!$G$2:$G$101,Wnioski_urlopowe!$A$2:$A$101,$A10,Wnioski_urlopowe!$C$2:$C$101,"&gt;="&amp;DATE(2027,12,1),Wnioski_urlopowe!$C$2:$C$101,"&lt;="&amp;EOMONTH(DATE(2027,12,1),0)))</f>
      </c>
    </row>
    <row r="11" spans="1:17" x14ac:dyDescent="0.25">
      <c r="A11" s="8">
        <f>IF(Pracownicy!A11="","",Pracownicy!A11)</f>
      </c>
      <c r="B11" s="8">
        <f>IF(Pracownicy!A11="","",Pracownicy!B11)</f>
      </c>
      <c r="C11" s="8">
        <f>IF(Pracownicy!A11="","",Pracownicy!D11)</f>
      </c>
      <c r="D11" s="8">
        <f>IF(Pracownicy!A11="","",Pracownicy!E11)</f>
      </c>
      <c r="E11" s="8">
        <f>IF(Pracownicy!A11="","",Pracownicy!F11)</f>
      </c>
      <c r="F11" s="10">
        <f>IF($A11="","",SUMIFS(Wnioski_urlopowe!$G$2:$G$101,Wnioski_urlopowe!$A$2:$A$101,$A11,Wnioski_urlopowe!$C$2:$C$101,"&gt;="&amp;DATE(2027,1,1),Wnioski_urlopowe!$C$2:$C$101,"&lt;="&amp;EOMONTH(DATE(2027,1,1),0)))</f>
      </c>
      <c r="G11" s="10">
        <f>IF($A11="","",SUMIFS(Wnioski_urlopowe!$G$2:$G$101,Wnioski_urlopowe!$A$2:$A$101,$A11,Wnioski_urlopowe!$C$2:$C$101,"&gt;="&amp;DATE(2027,2,1),Wnioski_urlopowe!$C$2:$C$101,"&lt;="&amp;EOMONTH(DATE(2027,2,1),0)))</f>
      </c>
      <c r="H11" s="10">
        <f>IF($A11="","",SUMIFS(Wnioski_urlopowe!$G$2:$G$101,Wnioski_urlopowe!$A$2:$A$101,$A11,Wnioski_urlopowe!$C$2:$C$101,"&gt;="&amp;DATE(2027,3,1),Wnioski_urlopowe!$C$2:$C$101,"&lt;="&amp;EOMONTH(DATE(2027,3,1),0)))</f>
      </c>
      <c r="I11" s="10">
        <f>IF($A11="","",SUMIFS(Wnioski_urlopowe!$G$2:$G$101,Wnioski_urlopowe!$A$2:$A$101,$A11,Wnioski_urlopowe!$C$2:$C$101,"&gt;="&amp;DATE(2027,4,1),Wnioski_urlopowe!$C$2:$C$101,"&lt;="&amp;EOMONTH(DATE(2027,4,1),0)))</f>
      </c>
      <c r="J11" s="10">
        <f>IF($A11="","",SUMIFS(Wnioski_urlopowe!$G$2:$G$101,Wnioski_urlopowe!$A$2:$A$101,$A11,Wnioski_urlopowe!$C$2:$C$101,"&gt;="&amp;DATE(2027,5,1),Wnioski_urlopowe!$C$2:$C$101,"&lt;="&amp;EOMONTH(DATE(2027,5,1),0)))</f>
      </c>
      <c r="K11" s="10">
        <f>IF($A11="","",SUMIFS(Wnioski_urlopowe!$G$2:$G$101,Wnioski_urlopowe!$A$2:$A$101,$A11,Wnioski_urlopowe!$C$2:$C$101,"&gt;="&amp;DATE(2027,6,1),Wnioski_urlopowe!$C$2:$C$101,"&lt;="&amp;EOMONTH(DATE(2027,6,1),0)))</f>
      </c>
      <c r="L11" s="10">
        <f>IF($A11="","",SUMIFS(Wnioski_urlopowe!$G$2:$G$101,Wnioski_urlopowe!$A$2:$A$101,$A11,Wnioski_urlopowe!$C$2:$C$101,"&gt;="&amp;DATE(2027,7,1),Wnioski_urlopowe!$C$2:$C$101,"&lt;="&amp;EOMONTH(DATE(2027,7,1),0)))</f>
      </c>
      <c r="M11" s="10">
        <f>IF($A11="","",SUMIFS(Wnioski_urlopowe!$G$2:$G$101,Wnioski_urlopowe!$A$2:$A$101,$A11,Wnioski_urlopowe!$C$2:$C$101,"&gt;="&amp;DATE(2027,8,1),Wnioski_urlopowe!$C$2:$C$101,"&lt;="&amp;EOMONTH(DATE(2027,8,1),0)))</f>
      </c>
      <c r="N11" s="10">
        <f>IF($A11="","",SUMIFS(Wnioski_urlopowe!$G$2:$G$101,Wnioski_urlopowe!$A$2:$A$101,$A11,Wnioski_urlopowe!$C$2:$C$101,"&gt;="&amp;DATE(2027,9,1),Wnioski_urlopowe!$C$2:$C$101,"&lt;="&amp;EOMONTH(DATE(2027,9,1),0)))</f>
      </c>
      <c r="O11" s="10">
        <f>IF($A11="","",SUMIFS(Wnioski_urlopowe!$G$2:$G$101,Wnioski_urlopowe!$A$2:$A$101,$A11,Wnioski_urlopowe!$C$2:$C$101,"&gt;="&amp;DATE(2027,10,1),Wnioski_urlopowe!$C$2:$C$101,"&lt;="&amp;EOMONTH(DATE(2027,10,1),0)))</f>
      </c>
      <c r="P11" s="10">
        <f>IF($A11="","",SUMIFS(Wnioski_urlopowe!$G$2:$G$101,Wnioski_urlopowe!$A$2:$A$101,$A11,Wnioski_urlopowe!$C$2:$C$101,"&gt;="&amp;DATE(2027,11,1),Wnioski_urlopowe!$C$2:$C$101,"&lt;="&amp;EOMONTH(DATE(2027,11,1),0)))</f>
      </c>
      <c r="Q11" s="10">
        <f>IF($A11="","",SUMIFS(Wnioski_urlopowe!$G$2:$G$101,Wnioski_urlopowe!$A$2:$A$101,$A11,Wnioski_urlopowe!$C$2:$C$101,"&gt;="&amp;DATE(2027,12,1),Wnioski_urlopowe!$C$2:$C$101,"&lt;="&amp;EOMONTH(DATE(2027,12,1),0)))</f>
      </c>
    </row>
    <row r="12" spans="1:17" x14ac:dyDescent="0.25">
      <c r="A12">
        <f>IF(Pracownicy!A12="","",Pracownicy!A12)</f>
      </c>
      <c r="B12">
        <f>IF(Pracownicy!A12="","",Pracownicy!B12)</f>
      </c>
      <c r="C12">
        <f>IF(Pracownicy!A12="","",Pracownicy!D12)</f>
      </c>
      <c r="D12">
        <f>IF(Pracownicy!A12="","",Pracownicy!E12)</f>
      </c>
      <c r="E12">
        <f>IF(Pracownicy!A12="","",Pracownicy!F12)</f>
      </c>
      <c r="F12" s="9">
        <f>IF($A12="","",SUMIFS(Wnioski_urlopowe!$G$2:$G$101,Wnioski_urlopowe!$A$2:$A$101,$A12,Wnioski_urlopowe!$C$2:$C$101,"&gt;="&amp;DATE(2027,1,1),Wnioski_urlopowe!$C$2:$C$101,"&lt;="&amp;EOMONTH(DATE(2027,1,1),0)))</f>
      </c>
      <c r="G12" s="9">
        <f>IF($A12="","",SUMIFS(Wnioski_urlopowe!$G$2:$G$101,Wnioski_urlopowe!$A$2:$A$101,$A12,Wnioski_urlopowe!$C$2:$C$101,"&gt;="&amp;DATE(2027,2,1),Wnioski_urlopowe!$C$2:$C$101,"&lt;="&amp;EOMONTH(DATE(2027,2,1),0)))</f>
      </c>
      <c r="H12" s="9">
        <f>IF($A12="","",SUMIFS(Wnioski_urlopowe!$G$2:$G$101,Wnioski_urlopowe!$A$2:$A$101,$A12,Wnioski_urlopowe!$C$2:$C$101,"&gt;="&amp;DATE(2027,3,1),Wnioski_urlopowe!$C$2:$C$101,"&lt;="&amp;EOMONTH(DATE(2027,3,1),0)))</f>
      </c>
      <c r="I12" s="9">
        <f>IF($A12="","",SUMIFS(Wnioski_urlopowe!$G$2:$G$101,Wnioski_urlopowe!$A$2:$A$101,$A12,Wnioski_urlopowe!$C$2:$C$101,"&gt;="&amp;DATE(2027,4,1),Wnioski_urlopowe!$C$2:$C$101,"&lt;="&amp;EOMONTH(DATE(2027,4,1),0)))</f>
      </c>
      <c r="J12" s="9">
        <f>IF($A12="","",SUMIFS(Wnioski_urlopowe!$G$2:$G$101,Wnioski_urlopowe!$A$2:$A$101,$A12,Wnioski_urlopowe!$C$2:$C$101,"&gt;="&amp;DATE(2027,5,1),Wnioski_urlopowe!$C$2:$C$101,"&lt;="&amp;EOMONTH(DATE(2027,5,1),0)))</f>
      </c>
      <c r="K12" s="9">
        <f>IF($A12="","",SUMIFS(Wnioski_urlopowe!$G$2:$G$101,Wnioski_urlopowe!$A$2:$A$101,$A12,Wnioski_urlopowe!$C$2:$C$101,"&gt;="&amp;DATE(2027,6,1),Wnioski_urlopowe!$C$2:$C$101,"&lt;="&amp;EOMONTH(DATE(2027,6,1),0)))</f>
      </c>
      <c r="L12" s="9">
        <f>IF($A12="","",SUMIFS(Wnioski_urlopowe!$G$2:$G$101,Wnioski_urlopowe!$A$2:$A$101,$A12,Wnioski_urlopowe!$C$2:$C$101,"&gt;="&amp;DATE(2027,7,1),Wnioski_urlopowe!$C$2:$C$101,"&lt;="&amp;EOMONTH(DATE(2027,7,1),0)))</f>
      </c>
      <c r="M12" s="9">
        <f>IF($A12="","",SUMIFS(Wnioski_urlopowe!$G$2:$G$101,Wnioski_urlopowe!$A$2:$A$101,$A12,Wnioski_urlopowe!$C$2:$C$101,"&gt;="&amp;DATE(2027,8,1),Wnioski_urlopowe!$C$2:$C$101,"&lt;="&amp;EOMONTH(DATE(2027,8,1),0)))</f>
      </c>
      <c r="N12" s="9">
        <f>IF($A12="","",SUMIFS(Wnioski_urlopowe!$G$2:$G$101,Wnioski_urlopowe!$A$2:$A$101,$A12,Wnioski_urlopowe!$C$2:$C$101,"&gt;="&amp;DATE(2027,9,1),Wnioski_urlopowe!$C$2:$C$101,"&lt;="&amp;EOMONTH(DATE(2027,9,1),0)))</f>
      </c>
      <c r="O12" s="9">
        <f>IF($A12="","",SUMIFS(Wnioski_urlopowe!$G$2:$G$101,Wnioski_urlopowe!$A$2:$A$101,$A12,Wnioski_urlopowe!$C$2:$C$101,"&gt;="&amp;DATE(2027,10,1),Wnioski_urlopowe!$C$2:$C$101,"&lt;="&amp;EOMONTH(DATE(2027,10,1),0)))</f>
      </c>
      <c r="P12" s="9">
        <f>IF($A12="","",SUMIFS(Wnioski_urlopowe!$G$2:$G$101,Wnioski_urlopowe!$A$2:$A$101,$A12,Wnioski_urlopowe!$C$2:$C$101,"&gt;="&amp;DATE(2027,11,1),Wnioski_urlopowe!$C$2:$C$101,"&lt;="&amp;EOMONTH(DATE(2027,11,1),0)))</f>
      </c>
      <c r="Q12" s="9">
        <f>IF($A12="","",SUMIFS(Wnioski_urlopowe!$G$2:$G$101,Wnioski_urlopowe!$A$2:$A$101,$A12,Wnioski_urlopowe!$C$2:$C$101,"&gt;="&amp;DATE(2027,12,1),Wnioski_urlopowe!$C$2:$C$101,"&lt;="&amp;EOMONTH(DATE(2027,12,1),0)))</f>
      </c>
    </row>
    <row r="13" spans="1:17" x14ac:dyDescent="0.25">
      <c r="A13" s="8">
        <f>IF(Pracownicy!A13="","",Pracownicy!A13)</f>
      </c>
      <c r="B13" s="8">
        <f>IF(Pracownicy!A13="","",Pracownicy!B13)</f>
      </c>
      <c r="C13" s="8">
        <f>IF(Pracownicy!A13="","",Pracownicy!D13)</f>
      </c>
      <c r="D13" s="8">
        <f>IF(Pracownicy!A13="","",Pracownicy!E13)</f>
      </c>
      <c r="E13" s="8">
        <f>IF(Pracownicy!A13="","",Pracownicy!F13)</f>
      </c>
      <c r="F13" s="10">
        <f>IF($A13="","",SUMIFS(Wnioski_urlopowe!$G$2:$G$101,Wnioski_urlopowe!$A$2:$A$101,$A13,Wnioski_urlopowe!$C$2:$C$101,"&gt;="&amp;DATE(2027,1,1),Wnioski_urlopowe!$C$2:$C$101,"&lt;="&amp;EOMONTH(DATE(2027,1,1),0)))</f>
      </c>
      <c r="G13" s="10">
        <f>IF($A13="","",SUMIFS(Wnioski_urlopowe!$G$2:$G$101,Wnioski_urlopowe!$A$2:$A$101,$A13,Wnioski_urlopowe!$C$2:$C$101,"&gt;="&amp;DATE(2027,2,1),Wnioski_urlopowe!$C$2:$C$101,"&lt;="&amp;EOMONTH(DATE(2027,2,1),0)))</f>
      </c>
      <c r="H13" s="10">
        <f>IF($A13="","",SUMIFS(Wnioski_urlopowe!$G$2:$G$101,Wnioski_urlopowe!$A$2:$A$101,$A13,Wnioski_urlopowe!$C$2:$C$101,"&gt;="&amp;DATE(2027,3,1),Wnioski_urlopowe!$C$2:$C$101,"&lt;="&amp;EOMONTH(DATE(2027,3,1),0)))</f>
      </c>
      <c r="I13" s="10">
        <f>IF($A13="","",SUMIFS(Wnioski_urlopowe!$G$2:$G$101,Wnioski_urlopowe!$A$2:$A$101,$A13,Wnioski_urlopowe!$C$2:$C$101,"&gt;="&amp;DATE(2027,4,1),Wnioski_urlopowe!$C$2:$C$101,"&lt;="&amp;EOMONTH(DATE(2027,4,1),0)))</f>
      </c>
      <c r="J13" s="10">
        <f>IF($A13="","",SUMIFS(Wnioski_urlopowe!$G$2:$G$101,Wnioski_urlopowe!$A$2:$A$101,$A13,Wnioski_urlopowe!$C$2:$C$101,"&gt;="&amp;DATE(2027,5,1),Wnioski_urlopowe!$C$2:$C$101,"&lt;="&amp;EOMONTH(DATE(2027,5,1),0)))</f>
      </c>
      <c r="K13" s="10">
        <f>IF($A13="","",SUMIFS(Wnioski_urlopowe!$G$2:$G$101,Wnioski_urlopowe!$A$2:$A$101,$A13,Wnioski_urlopowe!$C$2:$C$101,"&gt;="&amp;DATE(2027,6,1),Wnioski_urlopowe!$C$2:$C$101,"&lt;="&amp;EOMONTH(DATE(2027,6,1),0)))</f>
      </c>
      <c r="L13" s="10">
        <f>IF($A13="","",SUMIFS(Wnioski_urlopowe!$G$2:$G$101,Wnioski_urlopowe!$A$2:$A$101,$A13,Wnioski_urlopowe!$C$2:$C$101,"&gt;="&amp;DATE(2027,7,1),Wnioski_urlopowe!$C$2:$C$101,"&lt;="&amp;EOMONTH(DATE(2027,7,1),0)))</f>
      </c>
      <c r="M13" s="10">
        <f>IF($A13="","",SUMIFS(Wnioski_urlopowe!$G$2:$G$101,Wnioski_urlopowe!$A$2:$A$101,$A13,Wnioski_urlopowe!$C$2:$C$101,"&gt;="&amp;DATE(2027,8,1),Wnioski_urlopowe!$C$2:$C$101,"&lt;="&amp;EOMONTH(DATE(2027,8,1),0)))</f>
      </c>
      <c r="N13" s="10">
        <f>IF($A13="","",SUMIFS(Wnioski_urlopowe!$G$2:$G$101,Wnioski_urlopowe!$A$2:$A$101,$A13,Wnioski_urlopowe!$C$2:$C$101,"&gt;="&amp;DATE(2027,9,1),Wnioski_urlopowe!$C$2:$C$101,"&lt;="&amp;EOMONTH(DATE(2027,9,1),0)))</f>
      </c>
      <c r="O13" s="10">
        <f>IF($A13="","",SUMIFS(Wnioski_urlopowe!$G$2:$G$101,Wnioski_urlopowe!$A$2:$A$101,$A13,Wnioski_urlopowe!$C$2:$C$101,"&gt;="&amp;DATE(2027,10,1),Wnioski_urlopowe!$C$2:$C$101,"&lt;="&amp;EOMONTH(DATE(2027,10,1),0)))</f>
      </c>
      <c r="P13" s="10">
        <f>IF($A13="","",SUMIFS(Wnioski_urlopowe!$G$2:$G$101,Wnioski_urlopowe!$A$2:$A$101,$A13,Wnioski_urlopowe!$C$2:$C$101,"&gt;="&amp;DATE(2027,11,1),Wnioski_urlopowe!$C$2:$C$101,"&lt;="&amp;EOMONTH(DATE(2027,11,1),0)))</f>
      </c>
      <c r="Q13" s="10">
        <f>IF($A13="","",SUMIFS(Wnioski_urlopowe!$G$2:$G$101,Wnioski_urlopowe!$A$2:$A$101,$A13,Wnioski_urlopowe!$C$2:$C$101,"&gt;="&amp;DATE(2027,12,1),Wnioski_urlopowe!$C$2:$C$101,"&lt;="&amp;EOMONTH(DATE(2027,12,1),0)))</f>
      </c>
    </row>
    <row r="14" spans="1:17" x14ac:dyDescent="0.25">
      <c r="A14">
        <f>IF(Pracownicy!A14="","",Pracownicy!A14)</f>
      </c>
      <c r="B14">
        <f>IF(Pracownicy!A14="","",Pracownicy!B14)</f>
      </c>
      <c r="C14">
        <f>IF(Pracownicy!A14="","",Pracownicy!D14)</f>
      </c>
      <c r="D14">
        <f>IF(Pracownicy!A14="","",Pracownicy!E14)</f>
      </c>
      <c r="E14">
        <f>IF(Pracownicy!A14="","",Pracownicy!F14)</f>
      </c>
      <c r="F14" s="9">
        <f>IF($A14="","",SUMIFS(Wnioski_urlopowe!$G$2:$G$101,Wnioski_urlopowe!$A$2:$A$101,$A14,Wnioski_urlopowe!$C$2:$C$101,"&gt;="&amp;DATE(2027,1,1),Wnioski_urlopowe!$C$2:$C$101,"&lt;="&amp;EOMONTH(DATE(2027,1,1),0)))</f>
      </c>
      <c r="G14" s="9">
        <f>IF($A14="","",SUMIFS(Wnioski_urlopowe!$G$2:$G$101,Wnioski_urlopowe!$A$2:$A$101,$A14,Wnioski_urlopowe!$C$2:$C$101,"&gt;="&amp;DATE(2027,2,1),Wnioski_urlopowe!$C$2:$C$101,"&lt;="&amp;EOMONTH(DATE(2027,2,1),0)))</f>
      </c>
      <c r="H14" s="9">
        <f>IF($A14="","",SUMIFS(Wnioski_urlopowe!$G$2:$G$101,Wnioski_urlopowe!$A$2:$A$101,$A14,Wnioski_urlopowe!$C$2:$C$101,"&gt;="&amp;DATE(2027,3,1),Wnioski_urlopowe!$C$2:$C$101,"&lt;="&amp;EOMONTH(DATE(2027,3,1),0)))</f>
      </c>
      <c r="I14" s="9">
        <f>IF($A14="","",SUMIFS(Wnioski_urlopowe!$G$2:$G$101,Wnioski_urlopowe!$A$2:$A$101,$A14,Wnioski_urlopowe!$C$2:$C$101,"&gt;="&amp;DATE(2027,4,1),Wnioski_urlopowe!$C$2:$C$101,"&lt;="&amp;EOMONTH(DATE(2027,4,1),0)))</f>
      </c>
      <c r="J14" s="9">
        <f>IF($A14="","",SUMIFS(Wnioski_urlopowe!$G$2:$G$101,Wnioski_urlopowe!$A$2:$A$101,$A14,Wnioski_urlopowe!$C$2:$C$101,"&gt;="&amp;DATE(2027,5,1),Wnioski_urlopowe!$C$2:$C$101,"&lt;="&amp;EOMONTH(DATE(2027,5,1),0)))</f>
      </c>
      <c r="K14" s="9">
        <f>IF($A14="","",SUMIFS(Wnioski_urlopowe!$G$2:$G$101,Wnioski_urlopowe!$A$2:$A$101,$A14,Wnioski_urlopowe!$C$2:$C$101,"&gt;="&amp;DATE(2027,6,1),Wnioski_urlopowe!$C$2:$C$101,"&lt;="&amp;EOMONTH(DATE(2027,6,1),0)))</f>
      </c>
      <c r="L14" s="9">
        <f>IF($A14="","",SUMIFS(Wnioski_urlopowe!$G$2:$G$101,Wnioski_urlopowe!$A$2:$A$101,$A14,Wnioski_urlopowe!$C$2:$C$101,"&gt;="&amp;DATE(2027,7,1),Wnioski_urlopowe!$C$2:$C$101,"&lt;="&amp;EOMONTH(DATE(2027,7,1),0)))</f>
      </c>
      <c r="M14" s="9">
        <f>IF($A14="","",SUMIFS(Wnioski_urlopowe!$G$2:$G$101,Wnioski_urlopowe!$A$2:$A$101,$A14,Wnioski_urlopowe!$C$2:$C$101,"&gt;="&amp;DATE(2027,8,1),Wnioski_urlopowe!$C$2:$C$101,"&lt;="&amp;EOMONTH(DATE(2027,8,1),0)))</f>
      </c>
      <c r="N14" s="9">
        <f>IF($A14="","",SUMIFS(Wnioski_urlopowe!$G$2:$G$101,Wnioski_urlopowe!$A$2:$A$101,$A14,Wnioski_urlopowe!$C$2:$C$101,"&gt;="&amp;DATE(2027,9,1),Wnioski_urlopowe!$C$2:$C$101,"&lt;="&amp;EOMONTH(DATE(2027,9,1),0)))</f>
      </c>
      <c r="O14" s="9">
        <f>IF($A14="","",SUMIFS(Wnioski_urlopowe!$G$2:$G$101,Wnioski_urlopowe!$A$2:$A$101,$A14,Wnioski_urlopowe!$C$2:$C$101,"&gt;="&amp;DATE(2027,10,1),Wnioski_urlopowe!$C$2:$C$101,"&lt;="&amp;EOMONTH(DATE(2027,10,1),0)))</f>
      </c>
      <c r="P14" s="9">
        <f>IF($A14="","",SUMIFS(Wnioski_urlopowe!$G$2:$G$101,Wnioski_urlopowe!$A$2:$A$101,$A14,Wnioski_urlopowe!$C$2:$C$101,"&gt;="&amp;DATE(2027,11,1),Wnioski_urlopowe!$C$2:$C$101,"&lt;="&amp;EOMONTH(DATE(2027,11,1),0)))</f>
      </c>
      <c r="Q14" s="9">
        <f>IF($A14="","",SUMIFS(Wnioski_urlopowe!$G$2:$G$101,Wnioski_urlopowe!$A$2:$A$101,$A14,Wnioski_urlopowe!$C$2:$C$101,"&gt;="&amp;DATE(2027,12,1),Wnioski_urlopowe!$C$2:$C$101,"&lt;="&amp;EOMONTH(DATE(2027,12,1),0)))</f>
      </c>
    </row>
    <row r="15" spans="1:17" x14ac:dyDescent="0.25">
      <c r="A15" s="8">
        <f>IF(Pracownicy!A15="","",Pracownicy!A15)</f>
      </c>
      <c r="B15" s="8">
        <f>IF(Pracownicy!A15="","",Pracownicy!B15)</f>
      </c>
      <c r="C15" s="8">
        <f>IF(Pracownicy!A15="","",Pracownicy!D15)</f>
      </c>
      <c r="D15" s="8">
        <f>IF(Pracownicy!A15="","",Pracownicy!E15)</f>
      </c>
      <c r="E15" s="8">
        <f>IF(Pracownicy!A15="","",Pracownicy!F15)</f>
      </c>
      <c r="F15" s="10">
        <f>IF($A15="","",SUMIFS(Wnioski_urlopowe!$G$2:$G$101,Wnioski_urlopowe!$A$2:$A$101,$A15,Wnioski_urlopowe!$C$2:$C$101,"&gt;="&amp;DATE(2027,1,1),Wnioski_urlopowe!$C$2:$C$101,"&lt;="&amp;EOMONTH(DATE(2027,1,1),0)))</f>
      </c>
      <c r="G15" s="10">
        <f>IF($A15="","",SUMIFS(Wnioski_urlopowe!$G$2:$G$101,Wnioski_urlopowe!$A$2:$A$101,$A15,Wnioski_urlopowe!$C$2:$C$101,"&gt;="&amp;DATE(2027,2,1),Wnioski_urlopowe!$C$2:$C$101,"&lt;="&amp;EOMONTH(DATE(2027,2,1),0)))</f>
      </c>
      <c r="H15" s="10">
        <f>IF($A15="","",SUMIFS(Wnioski_urlopowe!$G$2:$G$101,Wnioski_urlopowe!$A$2:$A$101,$A15,Wnioski_urlopowe!$C$2:$C$101,"&gt;="&amp;DATE(2027,3,1),Wnioski_urlopowe!$C$2:$C$101,"&lt;="&amp;EOMONTH(DATE(2027,3,1),0)))</f>
      </c>
      <c r="I15" s="10">
        <f>IF($A15="","",SUMIFS(Wnioski_urlopowe!$G$2:$G$101,Wnioski_urlopowe!$A$2:$A$101,$A15,Wnioski_urlopowe!$C$2:$C$101,"&gt;="&amp;DATE(2027,4,1),Wnioski_urlopowe!$C$2:$C$101,"&lt;="&amp;EOMONTH(DATE(2027,4,1),0)))</f>
      </c>
      <c r="J15" s="10">
        <f>IF($A15="","",SUMIFS(Wnioski_urlopowe!$G$2:$G$101,Wnioski_urlopowe!$A$2:$A$101,$A15,Wnioski_urlopowe!$C$2:$C$101,"&gt;="&amp;DATE(2027,5,1),Wnioski_urlopowe!$C$2:$C$101,"&lt;="&amp;EOMONTH(DATE(2027,5,1),0)))</f>
      </c>
      <c r="K15" s="10">
        <f>IF($A15="","",SUMIFS(Wnioski_urlopowe!$G$2:$G$101,Wnioski_urlopowe!$A$2:$A$101,$A15,Wnioski_urlopowe!$C$2:$C$101,"&gt;="&amp;DATE(2027,6,1),Wnioski_urlopowe!$C$2:$C$101,"&lt;="&amp;EOMONTH(DATE(2027,6,1),0)))</f>
      </c>
      <c r="L15" s="10">
        <f>IF($A15="","",SUMIFS(Wnioski_urlopowe!$G$2:$G$101,Wnioski_urlopowe!$A$2:$A$101,$A15,Wnioski_urlopowe!$C$2:$C$101,"&gt;="&amp;DATE(2027,7,1),Wnioski_urlopowe!$C$2:$C$101,"&lt;="&amp;EOMONTH(DATE(2027,7,1),0)))</f>
      </c>
      <c r="M15" s="10">
        <f>IF($A15="","",SUMIFS(Wnioski_urlopowe!$G$2:$G$101,Wnioski_urlopowe!$A$2:$A$101,$A15,Wnioski_urlopowe!$C$2:$C$101,"&gt;="&amp;DATE(2027,8,1),Wnioski_urlopowe!$C$2:$C$101,"&lt;="&amp;EOMONTH(DATE(2027,8,1),0)))</f>
      </c>
      <c r="N15" s="10">
        <f>IF($A15="","",SUMIFS(Wnioski_urlopowe!$G$2:$G$101,Wnioski_urlopowe!$A$2:$A$101,$A15,Wnioski_urlopowe!$C$2:$C$101,"&gt;="&amp;DATE(2027,9,1),Wnioski_urlopowe!$C$2:$C$101,"&lt;="&amp;EOMONTH(DATE(2027,9,1),0)))</f>
      </c>
      <c r="O15" s="10">
        <f>IF($A15="","",SUMIFS(Wnioski_urlopowe!$G$2:$G$101,Wnioski_urlopowe!$A$2:$A$101,$A15,Wnioski_urlopowe!$C$2:$C$101,"&gt;="&amp;DATE(2027,10,1),Wnioski_urlopowe!$C$2:$C$101,"&lt;="&amp;EOMONTH(DATE(2027,10,1),0)))</f>
      </c>
      <c r="P15" s="10">
        <f>IF($A15="","",SUMIFS(Wnioski_urlopowe!$G$2:$G$101,Wnioski_urlopowe!$A$2:$A$101,$A15,Wnioski_urlopowe!$C$2:$C$101,"&gt;="&amp;DATE(2027,11,1),Wnioski_urlopowe!$C$2:$C$101,"&lt;="&amp;EOMONTH(DATE(2027,11,1),0)))</f>
      </c>
      <c r="Q15" s="10">
        <f>IF($A15="","",SUMIFS(Wnioski_urlopowe!$G$2:$G$101,Wnioski_urlopowe!$A$2:$A$101,$A15,Wnioski_urlopowe!$C$2:$C$101,"&gt;="&amp;DATE(2027,12,1),Wnioski_urlopowe!$C$2:$C$101,"&lt;="&amp;EOMONTH(DATE(2027,12,1),0)))</f>
      </c>
    </row>
    <row r="16" spans="1:17" x14ac:dyDescent="0.25">
      <c r="A16">
        <f>IF(Pracownicy!A16="","",Pracownicy!A16)</f>
      </c>
      <c r="B16">
        <f>IF(Pracownicy!A16="","",Pracownicy!B16)</f>
      </c>
      <c r="C16">
        <f>IF(Pracownicy!A16="","",Pracownicy!D16)</f>
      </c>
      <c r="D16">
        <f>IF(Pracownicy!A16="","",Pracownicy!E16)</f>
      </c>
      <c r="E16">
        <f>IF(Pracownicy!A16="","",Pracownicy!F16)</f>
      </c>
      <c r="F16" s="9">
        <f>IF($A16="","",SUMIFS(Wnioski_urlopowe!$G$2:$G$101,Wnioski_urlopowe!$A$2:$A$101,$A16,Wnioski_urlopowe!$C$2:$C$101,"&gt;="&amp;DATE(2027,1,1),Wnioski_urlopowe!$C$2:$C$101,"&lt;="&amp;EOMONTH(DATE(2027,1,1),0)))</f>
      </c>
      <c r="G16" s="9">
        <f>IF($A16="","",SUMIFS(Wnioski_urlopowe!$G$2:$G$101,Wnioski_urlopowe!$A$2:$A$101,$A16,Wnioski_urlopowe!$C$2:$C$101,"&gt;="&amp;DATE(2027,2,1),Wnioski_urlopowe!$C$2:$C$101,"&lt;="&amp;EOMONTH(DATE(2027,2,1),0)))</f>
      </c>
      <c r="H16" s="9">
        <f>IF($A16="","",SUMIFS(Wnioski_urlopowe!$G$2:$G$101,Wnioski_urlopowe!$A$2:$A$101,$A16,Wnioski_urlopowe!$C$2:$C$101,"&gt;="&amp;DATE(2027,3,1),Wnioski_urlopowe!$C$2:$C$101,"&lt;="&amp;EOMONTH(DATE(2027,3,1),0)))</f>
      </c>
      <c r="I16" s="9">
        <f>IF($A16="","",SUMIFS(Wnioski_urlopowe!$G$2:$G$101,Wnioski_urlopowe!$A$2:$A$101,$A16,Wnioski_urlopowe!$C$2:$C$101,"&gt;="&amp;DATE(2027,4,1),Wnioski_urlopowe!$C$2:$C$101,"&lt;="&amp;EOMONTH(DATE(2027,4,1),0)))</f>
      </c>
      <c r="J16" s="9">
        <f>IF($A16="","",SUMIFS(Wnioski_urlopowe!$G$2:$G$101,Wnioski_urlopowe!$A$2:$A$101,$A16,Wnioski_urlopowe!$C$2:$C$101,"&gt;="&amp;DATE(2027,5,1),Wnioski_urlopowe!$C$2:$C$101,"&lt;="&amp;EOMONTH(DATE(2027,5,1),0)))</f>
      </c>
      <c r="K16" s="9">
        <f>IF($A16="","",SUMIFS(Wnioski_urlopowe!$G$2:$G$101,Wnioski_urlopowe!$A$2:$A$101,$A16,Wnioski_urlopowe!$C$2:$C$101,"&gt;="&amp;DATE(2027,6,1),Wnioski_urlopowe!$C$2:$C$101,"&lt;="&amp;EOMONTH(DATE(2027,6,1),0)))</f>
      </c>
      <c r="L16" s="9">
        <f>IF($A16="","",SUMIFS(Wnioski_urlopowe!$G$2:$G$101,Wnioski_urlopowe!$A$2:$A$101,$A16,Wnioski_urlopowe!$C$2:$C$101,"&gt;="&amp;DATE(2027,7,1),Wnioski_urlopowe!$C$2:$C$101,"&lt;="&amp;EOMONTH(DATE(2027,7,1),0)))</f>
      </c>
      <c r="M16" s="9">
        <f>IF($A16="","",SUMIFS(Wnioski_urlopowe!$G$2:$G$101,Wnioski_urlopowe!$A$2:$A$101,$A16,Wnioski_urlopowe!$C$2:$C$101,"&gt;="&amp;DATE(2027,8,1),Wnioski_urlopowe!$C$2:$C$101,"&lt;="&amp;EOMONTH(DATE(2027,8,1),0)))</f>
      </c>
      <c r="N16" s="9">
        <f>IF($A16="","",SUMIFS(Wnioski_urlopowe!$G$2:$G$101,Wnioski_urlopowe!$A$2:$A$101,$A16,Wnioski_urlopowe!$C$2:$C$101,"&gt;="&amp;DATE(2027,9,1),Wnioski_urlopowe!$C$2:$C$101,"&lt;="&amp;EOMONTH(DATE(2027,9,1),0)))</f>
      </c>
      <c r="O16" s="9">
        <f>IF($A16="","",SUMIFS(Wnioski_urlopowe!$G$2:$G$101,Wnioski_urlopowe!$A$2:$A$101,$A16,Wnioski_urlopowe!$C$2:$C$101,"&gt;="&amp;DATE(2027,10,1),Wnioski_urlopowe!$C$2:$C$101,"&lt;="&amp;EOMONTH(DATE(2027,10,1),0)))</f>
      </c>
      <c r="P16" s="9">
        <f>IF($A16="","",SUMIFS(Wnioski_urlopowe!$G$2:$G$101,Wnioski_urlopowe!$A$2:$A$101,$A16,Wnioski_urlopowe!$C$2:$C$101,"&gt;="&amp;DATE(2027,11,1),Wnioski_urlopowe!$C$2:$C$101,"&lt;="&amp;EOMONTH(DATE(2027,11,1),0)))</f>
      </c>
      <c r="Q16" s="9">
        <f>IF($A16="","",SUMIFS(Wnioski_urlopowe!$G$2:$G$101,Wnioski_urlopowe!$A$2:$A$101,$A16,Wnioski_urlopowe!$C$2:$C$101,"&gt;="&amp;DATE(2027,12,1),Wnioski_urlopowe!$C$2:$C$101,"&lt;="&amp;EOMONTH(DATE(2027,12,1),0)))</f>
      </c>
    </row>
    <row r="17" spans="1:17" x14ac:dyDescent="0.25">
      <c r="A17" s="8">
        <f>IF(Pracownicy!A17="","",Pracownicy!A17)</f>
      </c>
      <c r="B17" s="8">
        <f>IF(Pracownicy!A17="","",Pracownicy!B17)</f>
      </c>
      <c r="C17" s="8">
        <f>IF(Pracownicy!A17="","",Pracownicy!D17)</f>
      </c>
      <c r="D17" s="8">
        <f>IF(Pracownicy!A17="","",Pracownicy!E17)</f>
      </c>
      <c r="E17" s="8">
        <f>IF(Pracownicy!A17="","",Pracownicy!F17)</f>
      </c>
      <c r="F17" s="10">
        <f>IF($A17="","",SUMIFS(Wnioski_urlopowe!$G$2:$G$101,Wnioski_urlopowe!$A$2:$A$101,$A17,Wnioski_urlopowe!$C$2:$C$101,"&gt;="&amp;DATE(2027,1,1),Wnioski_urlopowe!$C$2:$C$101,"&lt;="&amp;EOMONTH(DATE(2027,1,1),0)))</f>
      </c>
      <c r="G17" s="10">
        <f>IF($A17="","",SUMIFS(Wnioski_urlopowe!$G$2:$G$101,Wnioski_urlopowe!$A$2:$A$101,$A17,Wnioski_urlopowe!$C$2:$C$101,"&gt;="&amp;DATE(2027,2,1),Wnioski_urlopowe!$C$2:$C$101,"&lt;="&amp;EOMONTH(DATE(2027,2,1),0)))</f>
      </c>
      <c r="H17" s="10">
        <f>IF($A17="","",SUMIFS(Wnioski_urlopowe!$G$2:$G$101,Wnioski_urlopowe!$A$2:$A$101,$A17,Wnioski_urlopowe!$C$2:$C$101,"&gt;="&amp;DATE(2027,3,1),Wnioski_urlopowe!$C$2:$C$101,"&lt;="&amp;EOMONTH(DATE(2027,3,1),0)))</f>
      </c>
      <c r="I17" s="10">
        <f>IF($A17="","",SUMIFS(Wnioski_urlopowe!$G$2:$G$101,Wnioski_urlopowe!$A$2:$A$101,$A17,Wnioski_urlopowe!$C$2:$C$101,"&gt;="&amp;DATE(2027,4,1),Wnioski_urlopowe!$C$2:$C$101,"&lt;="&amp;EOMONTH(DATE(2027,4,1),0)))</f>
      </c>
      <c r="J17" s="10">
        <f>IF($A17="","",SUMIFS(Wnioski_urlopowe!$G$2:$G$101,Wnioski_urlopowe!$A$2:$A$101,$A17,Wnioski_urlopowe!$C$2:$C$101,"&gt;="&amp;DATE(2027,5,1),Wnioski_urlopowe!$C$2:$C$101,"&lt;="&amp;EOMONTH(DATE(2027,5,1),0)))</f>
      </c>
      <c r="K17" s="10">
        <f>IF($A17="","",SUMIFS(Wnioski_urlopowe!$G$2:$G$101,Wnioski_urlopowe!$A$2:$A$101,$A17,Wnioski_urlopowe!$C$2:$C$101,"&gt;="&amp;DATE(2027,6,1),Wnioski_urlopowe!$C$2:$C$101,"&lt;="&amp;EOMONTH(DATE(2027,6,1),0)))</f>
      </c>
      <c r="L17" s="10">
        <f>IF($A17="","",SUMIFS(Wnioski_urlopowe!$G$2:$G$101,Wnioski_urlopowe!$A$2:$A$101,$A17,Wnioski_urlopowe!$C$2:$C$101,"&gt;="&amp;DATE(2027,7,1),Wnioski_urlopowe!$C$2:$C$101,"&lt;="&amp;EOMONTH(DATE(2027,7,1),0)))</f>
      </c>
      <c r="M17" s="10">
        <f>IF($A17="","",SUMIFS(Wnioski_urlopowe!$G$2:$G$101,Wnioski_urlopowe!$A$2:$A$101,$A17,Wnioski_urlopowe!$C$2:$C$101,"&gt;="&amp;DATE(2027,8,1),Wnioski_urlopowe!$C$2:$C$101,"&lt;="&amp;EOMONTH(DATE(2027,8,1),0)))</f>
      </c>
      <c r="N17" s="10">
        <f>IF($A17="","",SUMIFS(Wnioski_urlopowe!$G$2:$G$101,Wnioski_urlopowe!$A$2:$A$101,$A17,Wnioski_urlopowe!$C$2:$C$101,"&gt;="&amp;DATE(2027,9,1),Wnioski_urlopowe!$C$2:$C$101,"&lt;="&amp;EOMONTH(DATE(2027,9,1),0)))</f>
      </c>
      <c r="O17" s="10">
        <f>IF($A17="","",SUMIFS(Wnioski_urlopowe!$G$2:$G$101,Wnioski_urlopowe!$A$2:$A$101,$A17,Wnioski_urlopowe!$C$2:$C$101,"&gt;="&amp;DATE(2027,10,1),Wnioski_urlopowe!$C$2:$C$101,"&lt;="&amp;EOMONTH(DATE(2027,10,1),0)))</f>
      </c>
      <c r="P17" s="10">
        <f>IF($A17="","",SUMIFS(Wnioski_urlopowe!$G$2:$G$101,Wnioski_urlopowe!$A$2:$A$101,$A17,Wnioski_urlopowe!$C$2:$C$101,"&gt;="&amp;DATE(2027,11,1),Wnioski_urlopowe!$C$2:$C$101,"&lt;="&amp;EOMONTH(DATE(2027,11,1),0)))</f>
      </c>
      <c r="Q17" s="10">
        <f>IF($A17="","",SUMIFS(Wnioski_urlopowe!$G$2:$G$101,Wnioski_urlopowe!$A$2:$A$101,$A17,Wnioski_urlopowe!$C$2:$C$101,"&gt;="&amp;DATE(2027,12,1),Wnioski_urlopowe!$C$2:$C$101,"&lt;="&amp;EOMONTH(DATE(2027,12,1),0)))</f>
      </c>
    </row>
    <row r="18" spans="1:17" x14ac:dyDescent="0.25">
      <c r="A18">
        <f>IF(Pracownicy!A18="","",Pracownicy!A18)</f>
      </c>
      <c r="B18">
        <f>IF(Pracownicy!A18="","",Pracownicy!B18)</f>
      </c>
      <c r="C18">
        <f>IF(Pracownicy!A18="","",Pracownicy!D18)</f>
      </c>
      <c r="D18">
        <f>IF(Pracownicy!A18="","",Pracownicy!E18)</f>
      </c>
      <c r="E18">
        <f>IF(Pracownicy!A18="","",Pracownicy!F18)</f>
      </c>
      <c r="F18" s="9">
        <f>IF($A18="","",SUMIFS(Wnioski_urlopowe!$G$2:$G$101,Wnioski_urlopowe!$A$2:$A$101,$A18,Wnioski_urlopowe!$C$2:$C$101,"&gt;="&amp;DATE(2027,1,1),Wnioski_urlopowe!$C$2:$C$101,"&lt;="&amp;EOMONTH(DATE(2027,1,1),0)))</f>
      </c>
      <c r="G18" s="9">
        <f>IF($A18="","",SUMIFS(Wnioski_urlopowe!$G$2:$G$101,Wnioski_urlopowe!$A$2:$A$101,$A18,Wnioski_urlopowe!$C$2:$C$101,"&gt;="&amp;DATE(2027,2,1),Wnioski_urlopowe!$C$2:$C$101,"&lt;="&amp;EOMONTH(DATE(2027,2,1),0)))</f>
      </c>
      <c r="H18" s="9">
        <f>IF($A18="","",SUMIFS(Wnioski_urlopowe!$G$2:$G$101,Wnioski_urlopowe!$A$2:$A$101,$A18,Wnioski_urlopowe!$C$2:$C$101,"&gt;="&amp;DATE(2027,3,1),Wnioski_urlopowe!$C$2:$C$101,"&lt;="&amp;EOMONTH(DATE(2027,3,1),0)))</f>
      </c>
      <c r="I18" s="9">
        <f>IF($A18="","",SUMIFS(Wnioski_urlopowe!$G$2:$G$101,Wnioski_urlopowe!$A$2:$A$101,$A18,Wnioski_urlopowe!$C$2:$C$101,"&gt;="&amp;DATE(2027,4,1),Wnioski_urlopowe!$C$2:$C$101,"&lt;="&amp;EOMONTH(DATE(2027,4,1),0)))</f>
      </c>
      <c r="J18" s="9">
        <f>IF($A18="","",SUMIFS(Wnioski_urlopowe!$G$2:$G$101,Wnioski_urlopowe!$A$2:$A$101,$A18,Wnioski_urlopowe!$C$2:$C$101,"&gt;="&amp;DATE(2027,5,1),Wnioski_urlopowe!$C$2:$C$101,"&lt;="&amp;EOMONTH(DATE(2027,5,1),0)))</f>
      </c>
      <c r="K18" s="9">
        <f>IF($A18="","",SUMIFS(Wnioski_urlopowe!$G$2:$G$101,Wnioski_urlopowe!$A$2:$A$101,$A18,Wnioski_urlopowe!$C$2:$C$101,"&gt;="&amp;DATE(2027,6,1),Wnioski_urlopowe!$C$2:$C$101,"&lt;="&amp;EOMONTH(DATE(2027,6,1),0)))</f>
      </c>
      <c r="L18" s="9">
        <f>IF($A18="","",SUMIFS(Wnioski_urlopowe!$G$2:$G$101,Wnioski_urlopowe!$A$2:$A$101,$A18,Wnioski_urlopowe!$C$2:$C$101,"&gt;="&amp;DATE(2027,7,1),Wnioski_urlopowe!$C$2:$C$101,"&lt;="&amp;EOMONTH(DATE(2027,7,1),0)))</f>
      </c>
      <c r="M18" s="9">
        <f>IF($A18="","",SUMIFS(Wnioski_urlopowe!$G$2:$G$101,Wnioski_urlopowe!$A$2:$A$101,$A18,Wnioski_urlopowe!$C$2:$C$101,"&gt;="&amp;DATE(2027,8,1),Wnioski_urlopowe!$C$2:$C$101,"&lt;="&amp;EOMONTH(DATE(2027,8,1),0)))</f>
      </c>
      <c r="N18" s="9">
        <f>IF($A18="","",SUMIFS(Wnioski_urlopowe!$G$2:$G$101,Wnioski_urlopowe!$A$2:$A$101,$A18,Wnioski_urlopowe!$C$2:$C$101,"&gt;="&amp;DATE(2027,9,1),Wnioski_urlopowe!$C$2:$C$101,"&lt;="&amp;EOMONTH(DATE(2027,9,1),0)))</f>
      </c>
      <c r="O18" s="9">
        <f>IF($A18="","",SUMIFS(Wnioski_urlopowe!$G$2:$G$101,Wnioski_urlopowe!$A$2:$A$101,$A18,Wnioski_urlopowe!$C$2:$C$101,"&gt;="&amp;DATE(2027,10,1),Wnioski_urlopowe!$C$2:$C$101,"&lt;="&amp;EOMONTH(DATE(2027,10,1),0)))</f>
      </c>
      <c r="P18" s="9">
        <f>IF($A18="","",SUMIFS(Wnioski_urlopowe!$G$2:$G$101,Wnioski_urlopowe!$A$2:$A$101,$A18,Wnioski_urlopowe!$C$2:$C$101,"&gt;="&amp;DATE(2027,11,1),Wnioski_urlopowe!$C$2:$C$101,"&lt;="&amp;EOMONTH(DATE(2027,11,1),0)))</f>
      </c>
      <c r="Q18" s="9">
        <f>IF($A18="","",SUMIFS(Wnioski_urlopowe!$G$2:$G$101,Wnioski_urlopowe!$A$2:$A$101,$A18,Wnioski_urlopowe!$C$2:$C$101,"&gt;="&amp;DATE(2027,12,1),Wnioski_urlopowe!$C$2:$C$101,"&lt;="&amp;EOMONTH(DATE(2027,12,1),0)))</f>
      </c>
    </row>
    <row r="19" spans="1:17" x14ac:dyDescent="0.25">
      <c r="A19" s="8">
        <f>IF(Pracownicy!A19="","",Pracownicy!A19)</f>
      </c>
      <c r="B19" s="8">
        <f>IF(Pracownicy!A19="","",Pracownicy!B19)</f>
      </c>
      <c r="C19" s="8">
        <f>IF(Pracownicy!A19="","",Pracownicy!D19)</f>
      </c>
      <c r="D19" s="8">
        <f>IF(Pracownicy!A19="","",Pracownicy!E19)</f>
      </c>
      <c r="E19" s="8">
        <f>IF(Pracownicy!A19="","",Pracownicy!F19)</f>
      </c>
      <c r="F19" s="10">
        <f>IF($A19="","",SUMIFS(Wnioski_urlopowe!$G$2:$G$101,Wnioski_urlopowe!$A$2:$A$101,$A19,Wnioski_urlopowe!$C$2:$C$101,"&gt;="&amp;DATE(2027,1,1),Wnioski_urlopowe!$C$2:$C$101,"&lt;="&amp;EOMONTH(DATE(2027,1,1),0)))</f>
      </c>
      <c r="G19" s="10">
        <f>IF($A19="","",SUMIFS(Wnioski_urlopowe!$G$2:$G$101,Wnioski_urlopowe!$A$2:$A$101,$A19,Wnioski_urlopowe!$C$2:$C$101,"&gt;="&amp;DATE(2027,2,1),Wnioski_urlopowe!$C$2:$C$101,"&lt;="&amp;EOMONTH(DATE(2027,2,1),0)))</f>
      </c>
      <c r="H19" s="10">
        <f>IF($A19="","",SUMIFS(Wnioski_urlopowe!$G$2:$G$101,Wnioski_urlopowe!$A$2:$A$101,$A19,Wnioski_urlopowe!$C$2:$C$101,"&gt;="&amp;DATE(2027,3,1),Wnioski_urlopowe!$C$2:$C$101,"&lt;="&amp;EOMONTH(DATE(2027,3,1),0)))</f>
      </c>
      <c r="I19" s="10">
        <f>IF($A19="","",SUMIFS(Wnioski_urlopowe!$G$2:$G$101,Wnioski_urlopowe!$A$2:$A$101,$A19,Wnioski_urlopowe!$C$2:$C$101,"&gt;="&amp;DATE(2027,4,1),Wnioski_urlopowe!$C$2:$C$101,"&lt;="&amp;EOMONTH(DATE(2027,4,1),0)))</f>
      </c>
      <c r="J19" s="10">
        <f>IF($A19="","",SUMIFS(Wnioski_urlopowe!$G$2:$G$101,Wnioski_urlopowe!$A$2:$A$101,$A19,Wnioski_urlopowe!$C$2:$C$101,"&gt;="&amp;DATE(2027,5,1),Wnioski_urlopowe!$C$2:$C$101,"&lt;="&amp;EOMONTH(DATE(2027,5,1),0)))</f>
      </c>
      <c r="K19" s="10">
        <f>IF($A19="","",SUMIFS(Wnioski_urlopowe!$G$2:$G$101,Wnioski_urlopowe!$A$2:$A$101,$A19,Wnioski_urlopowe!$C$2:$C$101,"&gt;="&amp;DATE(2027,6,1),Wnioski_urlopowe!$C$2:$C$101,"&lt;="&amp;EOMONTH(DATE(2027,6,1),0)))</f>
      </c>
      <c r="L19" s="10">
        <f>IF($A19="","",SUMIFS(Wnioski_urlopowe!$G$2:$G$101,Wnioski_urlopowe!$A$2:$A$101,$A19,Wnioski_urlopowe!$C$2:$C$101,"&gt;="&amp;DATE(2027,7,1),Wnioski_urlopowe!$C$2:$C$101,"&lt;="&amp;EOMONTH(DATE(2027,7,1),0)))</f>
      </c>
      <c r="M19" s="10">
        <f>IF($A19="","",SUMIFS(Wnioski_urlopowe!$G$2:$G$101,Wnioski_urlopowe!$A$2:$A$101,$A19,Wnioski_urlopowe!$C$2:$C$101,"&gt;="&amp;DATE(2027,8,1),Wnioski_urlopowe!$C$2:$C$101,"&lt;="&amp;EOMONTH(DATE(2027,8,1),0)))</f>
      </c>
      <c r="N19" s="10">
        <f>IF($A19="","",SUMIFS(Wnioski_urlopowe!$G$2:$G$101,Wnioski_urlopowe!$A$2:$A$101,$A19,Wnioski_urlopowe!$C$2:$C$101,"&gt;="&amp;DATE(2027,9,1),Wnioski_urlopowe!$C$2:$C$101,"&lt;="&amp;EOMONTH(DATE(2027,9,1),0)))</f>
      </c>
      <c r="O19" s="10">
        <f>IF($A19="","",SUMIFS(Wnioski_urlopowe!$G$2:$G$101,Wnioski_urlopowe!$A$2:$A$101,$A19,Wnioski_urlopowe!$C$2:$C$101,"&gt;="&amp;DATE(2027,10,1),Wnioski_urlopowe!$C$2:$C$101,"&lt;="&amp;EOMONTH(DATE(2027,10,1),0)))</f>
      </c>
      <c r="P19" s="10">
        <f>IF($A19="","",SUMIFS(Wnioski_urlopowe!$G$2:$G$101,Wnioski_urlopowe!$A$2:$A$101,$A19,Wnioski_urlopowe!$C$2:$C$101,"&gt;="&amp;DATE(2027,11,1),Wnioski_urlopowe!$C$2:$C$101,"&lt;="&amp;EOMONTH(DATE(2027,11,1),0)))</f>
      </c>
      <c r="Q19" s="10">
        <f>IF($A19="","",SUMIFS(Wnioski_urlopowe!$G$2:$G$101,Wnioski_urlopowe!$A$2:$A$101,$A19,Wnioski_urlopowe!$C$2:$C$101,"&gt;="&amp;DATE(2027,12,1),Wnioski_urlopowe!$C$2:$C$101,"&lt;="&amp;EOMONTH(DATE(2027,12,1),0)))</f>
      </c>
    </row>
    <row r="20" spans="1:17" x14ac:dyDescent="0.25">
      <c r="A20">
        <f>IF(Pracownicy!A20="","",Pracownicy!A20)</f>
      </c>
      <c r="B20">
        <f>IF(Pracownicy!A20="","",Pracownicy!B20)</f>
      </c>
      <c r="C20">
        <f>IF(Pracownicy!A20="","",Pracownicy!D20)</f>
      </c>
      <c r="D20">
        <f>IF(Pracownicy!A20="","",Pracownicy!E20)</f>
      </c>
      <c r="E20">
        <f>IF(Pracownicy!A20="","",Pracownicy!F20)</f>
      </c>
      <c r="F20" s="9">
        <f>IF($A20="","",SUMIFS(Wnioski_urlopowe!$G$2:$G$101,Wnioski_urlopowe!$A$2:$A$101,$A20,Wnioski_urlopowe!$C$2:$C$101,"&gt;="&amp;DATE(2027,1,1),Wnioski_urlopowe!$C$2:$C$101,"&lt;="&amp;EOMONTH(DATE(2027,1,1),0)))</f>
      </c>
      <c r="G20" s="9">
        <f>IF($A20="","",SUMIFS(Wnioski_urlopowe!$G$2:$G$101,Wnioski_urlopowe!$A$2:$A$101,$A20,Wnioski_urlopowe!$C$2:$C$101,"&gt;="&amp;DATE(2027,2,1),Wnioski_urlopowe!$C$2:$C$101,"&lt;="&amp;EOMONTH(DATE(2027,2,1),0)))</f>
      </c>
      <c r="H20" s="9">
        <f>IF($A20="","",SUMIFS(Wnioski_urlopowe!$G$2:$G$101,Wnioski_urlopowe!$A$2:$A$101,$A20,Wnioski_urlopowe!$C$2:$C$101,"&gt;="&amp;DATE(2027,3,1),Wnioski_urlopowe!$C$2:$C$101,"&lt;="&amp;EOMONTH(DATE(2027,3,1),0)))</f>
      </c>
      <c r="I20" s="9">
        <f>IF($A20="","",SUMIFS(Wnioski_urlopowe!$G$2:$G$101,Wnioski_urlopowe!$A$2:$A$101,$A20,Wnioski_urlopowe!$C$2:$C$101,"&gt;="&amp;DATE(2027,4,1),Wnioski_urlopowe!$C$2:$C$101,"&lt;="&amp;EOMONTH(DATE(2027,4,1),0)))</f>
      </c>
      <c r="J20" s="9">
        <f>IF($A20="","",SUMIFS(Wnioski_urlopowe!$G$2:$G$101,Wnioski_urlopowe!$A$2:$A$101,$A20,Wnioski_urlopowe!$C$2:$C$101,"&gt;="&amp;DATE(2027,5,1),Wnioski_urlopowe!$C$2:$C$101,"&lt;="&amp;EOMONTH(DATE(2027,5,1),0)))</f>
      </c>
      <c r="K20" s="9">
        <f>IF($A20="","",SUMIFS(Wnioski_urlopowe!$G$2:$G$101,Wnioski_urlopowe!$A$2:$A$101,$A20,Wnioski_urlopowe!$C$2:$C$101,"&gt;="&amp;DATE(2027,6,1),Wnioski_urlopowe!$C$2:$C$101,"&lt;="&amp;EOMONTH(DATE(2027,6,1),0)))</f>
      </c>
      <c r="L20" s="9">
        <f>IF($A20="","",SUMIFS(Wnioski_urlopowe!$G$2:$G$101,Wnioski_urlopowe!$A$2:$A$101,$A20,Wnioski_urlopowe!$C$2:$C$101,"&gt;="&amp;DATE(2027,7,1),Wnioski_urlopowe!$C$2:$C$101,"&lt;="&amp;EOMONTH(DATE(2027,7,1),0)))</f>
      </c>
      <c r="M20" s="9">
        <f>IF($A20="","",SUMIFS(Wnioski_urlopowe!$G$2:$G$101,Wnioski_urlopowe!$A$2:$A$101,$A20,Wnioski_urlopowe!$C$2:$C$101,"&gt;="&amp;DATE(2027,8,1),Wnioski_urlopowe!$C$2:$C$101,"&lt;="&amp;EOMONTH(DATE(2027,8,1),0)))</f>
      </c>
      <c r="N20" s="9">
        <f>IF($A20="","",SUMIFS(Wnioski_urlopowe!$G$2:$G$101,Wnioski_urlopowe!$A$2:$A$101,$A20,Wnioski_urlopowe!$C$2:$C$101,"&gt;="&amp;DATE(2027,9,1),Wnioski_urlopowe!$C$2:$C$101,"&lt;="&amp;EOMONTH(DATE(2027,9,1),0)))</f>
      </c>
      <c r="O20" s="9">
        <f>IF($A20="","",SUMIFS(Wnioski_urlopowe!$G$2:$G$101,Wnioski_urlopowe!$A$2:$A$101,$A20,Wnioski_urlopowe!$C$2:$C$101,"&gt;="&amp;DATE(2027,10,1),Wnioski_urlopowe!$C$2:$C$101,"&lt;="&amp;EOMONTH(DATE(2027,10,1),0)))</f>
      </c>
      <c r="P20" s="9">
        <f>IF($A20="","",SUMIFS(Wnioski_urlopowe!$G$2:$G$101,Wnioski_urlopowe!$A$2:$A$101,$A20,Wnioski_urlopowe!$C$2:$C$101,"&gt;="&amp;DATE(2027,11,1),Wnioski_urlopowe!$C$2:$C$101,"&lt;="&amp;EOMONTH(DATE(2027,11,1),0)))</f>
      </c>
      <c r="Q20" s="9">
        <f>IF($A20="","",SUMIFS(Wnioski_urlopowe!$G$2:$G$101,Wnioski_urlopowe!$A$2:$A$101,$A20,Wnioski_urlopowe!$C$2:$C$101,"&gt;="&amp;DATE(2027,12,1),Wnioski_urlopowe!$C$2:$C$101,"&lt;="&amp;EOMONTH(DATE(2027,12,1),0)))</f>
      </c>
    </row>
    <row r="21" spans="1:17" x14ac:dyDescent="0.25">
      <c r="A21" s="8">
        <f>IF(Pracownicy!A21="","",Pracownicy!A21)</f>
      </c>
      <c r="B21" s="8">
        <f>IF(Pracownicy!A21="","",Pracownicy!B21)</f>
      </c>
      <c r="C21" s="8">
        <f>IF(Pracownicy!A21="","",Pracownicy!D21)</f>
      </c>
      <c r="D21" s="8">
        <f>IF(Pracownicy!A21="","",Pracownicy!E21)</f>
      </c>
      <c r="E21" s="8">
        <f>IF(Pracownicy!A21="","",Pracownicy!F21)</f>
      </c>
      <c r="F21" s="10">
        <f>IF($A21="","",SUMIFS(Wnioski_urlopowe!$G$2:$G$101,Wnioski_urlopowe!$A$2:$A$101,$A21,Wnioski_urlopowe!$C$2:$C$101,"&gt;="&amp;DATE(2027,1,1),Wnioski_urlopowe!$C$2:$C$101,"&lt;="&amp;EOMONTH(DATE(2027,1,1),0)))</f>
      </c>
      <c r="G21" s="10">
        <f>IF($A21="","",SUMIFS(Wnioski_urlopowe!$G$2:$G$101,Wnioski_urlopowe!$A$2:$A$101,$A21,Wnioski_urlopowe!$C$2:$C$101,"&gt;="&amp;DATE(2027,2,1),Wnioski_urlopowe!$C$2:$C$101,"&lt;="&amp;EOMONTH(DATE(2027,2,1),0)))</f>
      </c>
      <c r="H21" s="10">
        <f>IF($A21="","",SUMIFS(Wnioski_urlopowe!$G$2:$G$101,Wnioski_urlopowe!$A$2:$A$101,$A21,Wnioski_urlopowe!$C$2:$C$101,"&gt;="&amp;DATE(2027,3,1),Wnioski_urlopowe!$C$2:$C$101,"&lt;="&amp;EOMONTH(DATE(2027,3,1),0)))</f>
      </c>
      <c r="I21" s="10">
        <f>IF($A21="","",SUMIFS(Wnioski_urlopowe!$G$2:$G$101,Wnioski_urlopowe!$A$2:$A$101,$A21,Wnioski_urlopowe!$C$2:$C$101,"&gt;="&amp;DATE(2027,4,1),Wnioski_urlopowe!$C$2:$C$101,"&lt;="&amp;EOMONTH(DATE(2027,4,1),0)))</f>
      </c>
      <c r="J21" s="10">
        <f>IF($A21="","",SUMIFS(Wnioski_urlopowe!$G$2:$G$101,Wnioski_urlopowe!$A$2:$A$101,$A21,Wnioski_urlopowe!$C$2:$C$101,"&gt;="&amp;DATE(2027,5,1),Wnioski_urlopowe!$C$2:$C$101,"&lt;="&amp;EOMONTH(DATE(2027,5,1),0)))</f>
      </c>
      <c r="K21" s="10">
        <f>IF($A21="","",SUMIFS(Wnioski_urlopowe!$G$2:$G$101,Wnioski_urlopowe!$A$2:$A$101,$A21,Wnioski_urlopowe!$C$2:$C$101,"&gt;="&amp;DATE(2027,6,1),Wnioski_urlopowe!$C$2:$C$101,"&lt;="&amp;EOMONTH(DATE(2027,6,1),0)))</f>
      </c>
      <c r="L21" s="10">
        <f>IF($A21="","",SUMIFS(Wnioski_urlopowe!$G$2:$G$101,Wnioski_urlopowe!$A$2:$A$101,$A21,Wnioski_urlopowe!$C$2:$C$101,"&gt;="&amp;DATE(2027,7,1),Wnioski_urlopowe!$C$2:$C$101,"&lt;="&amp;EOMONTH(DATE(2027,7,1),0)))</f>
      </c>
      <c r="M21" s="10">
        <f>IF($A21="","",SUMIFS(Wnioski_urlopowe!$G$2:$G$101,Wnioski_urlopowe!$A$2:$A$101,$A21,Wnioski_urlopowe!$C$2:$C$101,"&gt;="&amp;DATE(2027,8,1),Wnioski_urlopowe!$C$2:$C$101,"&lt;="&amp;EOMONTH(DATE(2027,8,1),0)))</f>
      </c>
      <c r="N21" s="10">
        <f>IF($A21="","",SUMIFS(Wnioski_urlopowe!$G$2:$G$101,Wnioski_urlopowe!$A$2:$A$101,$A21,Wnioski_urlopowe!$C$2:$C$101,"&gt;="&amp;DATE(2027,9,1),Wnioski_urlopowe!$C$2:$C$101,"&lt;="&amp;EOMONTH(DATE(2027,9,1),0)))</f>
      </c>
      <c r="O21" s="10">
        <f>IF($A21="","",SUMIFS(Wnioski_urlopowe!$G$2:$G$101,Wnioski_urlopowe!$A$2:$A$101,$A21,Wnioski_urlopowe!$C$2:$C$101,"&gt;="&amp;DATE(2027,10,1),Wnioski_urlopowe!$C$2:$C$101,"&lt;="&amp;EOMONTH(DATE(2027,10,1),0)))</f>
      </c>
      <c r="P21" s="10">
        <f>IF($A21="","",SUMIFS(Wnioski_urlopowe!$G$2:$G$101,Wnioski_urlopowe!$A$2:$A$101,$A21,Wnioski_urlopowe!$C$2:$C$101,"&gt;="&amp;DATE(2027,11,1),Wnioski_urlopowe!$C$2:$C$101,"&lt;="&amp;EOMONTH(DATE(2027,11,1),0)))</f>
      </c>
      <c r="Q21" s="10">
        <f>IF($A21="","",SUMIFS(Wnioski_urlopowe!$G$2:$G$101,Wnioski_urlopowe!$A$2:$A$101,$A21,Wnioski_urlopowe!$C$2:$C$101,"&gt;="&amp;DATE(2027,12,1),Wnioski_urlopowe!$C$2:$C$101,"&lt;="&amp;EOMONTH(DATE(2027,12,1),0)))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FormatPr defaultRowHeight="15" outlineLevelRow="0" outlineLevelCol="0" x14ac:dyDescent="55"/>
  <cols>
    <col min="1" max="1" width="40" customWidth="1"/>
    <col min="2" max="2" width="18" customWidth="1"/>
  </cols>
  <sheetData>
    <row r="1" spans="1:1" x14ac:dyDescent="0.25">
      <c r="A1" s="11" t="s">
        <v>96</v>
      </c>
    </row>
    <row r="3" spans="1:2" x14ac:dyDescent="0.25">
      <c r="A3" s="12" t="s">
        <v>97</v>
      </c>
      <c r="B3" s="9">
        <f>COUNTA(Pracownicy!A2:A21)</f>
      </c>
    </row>
    <row r="4" spans="1:2" x14ac:dyDescent="0.25">
      <c r="A4" s="12" t="s">
        <v>98</v>
      </c>
      <c r="B4" s="9">
        <f>SUM(Pracownicy!D2:D21)</f>
      </c>
    </row>
    <row r="5" spans="1:2" x14ac:dyDescent="0.25">
      <c r="A5" s="12" t="s">
        <v>99</v>
      </c>
      <c r="B5" s="9">
        <f>SUM(Pracownicy!E2:E21)</f>
      </c>
    </row>
    <row r="6" spans="1:2" x14ac:dyDescent="0.25">
      <c r="A6" s="12" t="s">
        <v>100</v>
      </c>
      <c r="B6" s="9">
        <f>SUM(Pracownicy!F2:F21)</f>
      </c>
    </row>
    <row r="8" ht="26" customHeight="1" spans="1:2" x14ac:dyDescent="0.25">
      <c r="A8" s="4" t="s">
        <v>101</v>
      </c>
      <c r="B8" s="4" t="s">
        <v>102</v>
      </c>
    </row>
    <row r="9" spans="1:2" x14ac:dyDescent="0.25">
      <c r="A9" t="s">
        <v>84</v>
      </c>
      <c r="B9" s="9">
        <f>SUM(Plan_roczny!F2:F21)</f>
      </c>
    </row>
    <row r="10" spans="1:2" x14ac:dyDescent="0.25">
      <c r="A10" t="s">
        <v>85</v>
      </c>
      <c r="B10" s="9">
        <f>SUM(Plan_roczny!G2:G21)</f>
      </c>
    </row>
    <row r="11" spans="1:2" x14ac:dyDescent="0.25">
      <c r="A11" t="s">
        <v>86</v>
      </c>
      <c r="B11" s="9">
        <f>SUM(Plan_roczny!H2:H21)</f>
      </c>
    </row>
    <row r="12" spans="1:2" x14ac:dyDescent="0.25">
      <c r="A12" t="s">
        <v>87</v>
      </c>
      <c r="B12" s="9">
        <f>SUM(Plan_roczny!I2:I21)</f>
      </c>
    </row>
    <row r="13" spans="1:2" x14ac:dyDescent="0.25">
      <c r="A13" t="s">
        <v>88</v>
      </c>
      <c r="B13" s="9">
        <f>SUM(Plan_roczny!J2:J21)</f>
      </c>
    </row>
    <row r="14" spans="1:2" x14ac:dyDescent="0.25">
      <c r="A14" t="s">
        <v>89</v>
      </c>
      <c r="B14" s="9">
        <f>SUM(Plan_roczny!K2:K21)</f>
      </c>
    </row>
    <row r="15" spans="1:2" x14ac:dyDescent="0.25">
      <c r="A15" t="s">
        <v>90</v>
      </c>
      <c r="B15" s="9">
        <f>SUM(Plan_roczny!L2:L21)</f>
      </c>
    </row>
    <row r="16" spans="1:2" x14ac:dyDescent="0.25">
      <c r="A16" t="s">
        <v>91</v>
      </c>
      <c r="B16" s="9">
        <f>SUM(Plan_roczny!M2:M21)</f>
      </c>
    </row>
    <row r="17" spans="1:2" x14ac:dyDescent="0.25">
      <c r="A17" t="s">
        <v>92</v>
      </c>
      <c r="B17" s="9">
        <f>SUM(Plan_roczny!N2:N21)</f>
      </c>
    </row>
    <row r="18" spans="1:2" x14ac:dyDescent="0.25">
      <c r="A18" t="s">
        <v>93</v>
      </c>
      <c r="B18" s="9">
        <f>SUM(Plan_roczny!O2:O21)</f>
      </c>
    </row>
    <row r="19" spans="1:2" x14ac:dyDescent="0.25">
      <c r="A19" t="s">
        <v>94</v>
      </c>
      <c r="B19" s="9">
        <f>SUM(Plan_roczny!P2:P21)</f>
      </c>
    </row>
    <row r="20" spans="1:2" x14ac:dyDescent="0.25">
      <c r="A20" t="s">
        <v>95</v>
      </c>
      <c r="B20" s="9">
        <f>SUM(Plan_roczny!Q2:Q21)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Instrukcja</vt:lpstr>
      <vt:lpstr>Święta</vt:lpstr>
      <vt:lpstr>Pracownicy</vt:lpstr>
      <vt:lpstr>Wnioski_urlopowe</vt:lpstr>
      <vt:lpstr>Plan_roczny</vt:lpstr>
      <vt:lpstr>Podsumowanie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Planopia</dc:creator>
  <dc:title>Roczny plan urlopów 2027</dc:title>
  <dc:subject/>
  <dc:description/>
  <cp:keywords/>
  <cp:category/>
  <cp:lastModifiedBy>Unknown</cp:lastModifiedBy>
  <dcterms:created xsi:type="dcterms:W3CDTF">2026-07-31T22:00:00Z</dcterms:created>
  <dcterms:modified xsi:type="dcterms:W3CDTF">2026-08-19T16:07:14Z</dcterms:modified>
</cp:coreProperties>
</file>